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95" windowWidth="13185" windowHeight="8925" activeTab="0"/>
  </bookViews>
  <sheets>
    <sheet name="LPC 2010-2011 TOTALS" sheetId="1" r:id="rId1"/>
    <sheet name="DIVISION" sheetId="2" r:id="rId2"/>
    <sheet name="TERM" sheetId="3" r:id="rId3"/>
    <sheet name="DISCIPLINE PLAN TOTAL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<sst xmlns="http://schemas.openxmlformats.org/spreadsheetml/2006/main" count="84" uniqueCount="38">
  <si>
    <t>FTES</t>
  </si>
  <si>
    <t>PROD.</t>
  </si>
  <si>
    <t>FALL:</t>
  </si>
  <si>
    <t>MSEPS</t>
  </si>
  <si>
    <t>BCATSS</t>
  </si>
  <si>
    <t>A&amp;C</t>
  </si>
  <si>
    <t>QUEST</t>
  </si>
  <si>
    <t>SSERV</t>
  </si>
  <si>
    <t>PEHN</t>
  </si>
  <si>
    <t>NC</t>
  </si>
  <si>
    <t>FTEF 10-11</t>
  </si>
  <si>
    <t>AJ</t>
  </si>
  <si>
    <t>AUTO</t>
  </si>
  <si>
    <t>ECD</t>
  </si>
  <si>
    <t>ESL</t>
  </si>
  <si>
    <t>FREN</t>
  </si>
  <si>
    <t>ITLN</t>
  </si>
  <si>
    <t>PSCN</t>
  </si>
  <si>
    <t>WLDT</t>
  </si>
  <si>
    <t>FTEF 09-10</t>
  </si>
  <si>
    <t>DIFF</t>
  </si>
  <si>
    <t>SUMMER:</t>
  </si>
  <si>
    <t>Spring:</t>
  </si>
  <si>
    <t>LPC</t>
  </si>
  <si>
    <t>TOTAL</t>
  </si>
  <si>
    <t>PENH</t>
  </si>
  <si>
    <t>LRNS</t>
  </si>
  <si>
    <t>SPRING:</t>
  </si>
  <si>
    <t>TOTALS:</t>
  </si>
  <si>
    <t>ALLOCATION:</t>
  </si>
  <si>
    <t>DIFFERENCE:</t>
  </si>
  <si>
    <t>$ PER FTES:</t>
  </si>
  <si>
    <t>CREDIT</t>
  </si>
  <si>
    <t>NON-CREDIT</t>
  </si>
  <si>
    <t>WRITING CENTER:</t>
  </si>
  <si>
    <t>Laptechs and Intership cuts</t>
  </si>
  <si>
    <t>SURG TECH</t>
  </si>
  <si>
    <t>Prod.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</si>
</sst>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167" fontId="1" fillId="34" borderId="0" xfId="0" applyNumberFormat="1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1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Alignment="1">
      <alignment horizontal="center"/>
    </xf>
    <xf numFmtId="167" fontId="0" fillId="35" borderId="0" xfId="0" applyNumberFormat="1" applyFill="1" applyAlignment="1">
      <alignment horizontal="center"/>
    </xf>
    <xf numFmtId="2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6" fontId="0" fillId="0" borderId="0" xfId="57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llment%20Management\2010-2011\2010-2011%20Link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2010\AJ%20FA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H1" t="str">
            <v>DIV</v>
          </cell>
          <cell r="I1" t="str">
            <v>Term</v>
          </cell>
          <cell r="J1" t="str">
            <v>Dept.</v>
          </cell>
        </row>
        <row r="2">
          <cell r="H2" t="str">
            <v>MSEPS</v>
          </cell>
          <cell r="I2" t="str">
            <v>FALL:</v>
          </cell>
          <cell r="J2" t="str">
            <v>ACAD</v>
          </cell>
          <cell r="L2">
            <v>1.143</v>
          </cell>
          <cell r="P2">
            <v>12.025429870129871</v>
          </cell>
          <cell r="R2">
            <v>315.23365999704583</v>
          </cell>
        </row>
        <row r="3">
          <cell r="H3" t="str">
            <v>BCATSS</v>
          </cell>
          <cell r="I3" t="str">
            <v>FALL:</v>
          </cell>
          <cell r="J3" t="str">
            <v>CIS/CNT/CS/ELEC</v>
          </cell>
          <cell r="L3">
            <v>10.59233333333333</v>
          </cell>
          <cell r="P3">
            <v>152.8829613432405</v>
          </cell>
          <cell r="R3">
            <v>449.3947021644069</v>
          </cell>
        </row>
        <row r="4">
          <cell r="H4" t="str">
            <v>BCATSS</v>
          </cell>
          <cell r="I4" t="str">
            <v>FALL:</v>
          </cell>
          <cell r="J4" t="str">
            <v>INTN</v>
          </cell>
          <cell r="L4">
            <v>0.267</v>
          </cell>
          <cell r="P4">
            <v>2.5812500000000003</v>
          </cell>
          <cell r="R4">
            <v>299.0402621722846</v>
          </cell>
        </row>
        <row r="5">
          <cell r="H5" t="str">
            <v>A&amp;C</v>
          </cell>
          <cell r="I5" t="str">
            <v>FALL:</v>
          </cell>
          <cell r="J5" t="str">
            <v>ART</v>
          </cell>
          <cell r="L5">
            <v>3.3676666666666675</v>
          </cell>
          <cell r="P5">
            <v>62.13895569958188</v>
          </cell>
          <cell r="R5">
            <v>570.6066227533819</v>
          </cell>
        </row>
        <row r="6">
          <cell r="H6" t="str">
            <v>MSEPS</v>
          </cell>
          <cell r="I6" t="str">
            <v>FALL:</v>
          </cell>
          <cell r="J6" t="str">
            <v>CHEM</v>
          </cell>
          <cell r="L6">
            <v>4.700000000000001</v>
          </cell>
          <cell r="P6">
            <v>73.34940856245204</v>
          </cell>
          <cell r="R6">
            <v>481.91489361702116</v>
          </cell>
        </row>
        <row r="7">
          <cell r="H7" t="str">
            <v>A&amp;C</v>
          </cell>
          <cell r="I7" t="str">
            <v>FALL:</v>
          </cell>
          <cell r="J7" t="str">
            <v>DANC</v>
          </cell>
          <cell r="L7">
            <v>0.616</v>
          </cell>
          <cell r="P7">
            <v>10</v>
          </cell>
          <cell r="R7">
            <v>487.012987012987</v>
          </cell>
        </row>
        <row r="8">
          <cell r="H8" t="str">
            <v>BCATSS</v>
          </cell>
          <cell r="I8" t="str">
            <v>FALL:</v>
          </cell>
          <cell r="J8" t="str">
            <v>ECON</v>
          </cell>
          <cell r="L8">
            <v>1.7999999999999998</v>
          </cell>
          <cell r="P8">
            <v>39.089004989291425</v>
          </cell>
          <cell r="R8">
            <v>676.6666666666667</v>
          </cell>
        </row>
        <row r="9">
          <cell r="H9" t="str">
            <v>A&amp;C</v>
          </cell>
          <cell r="I9" t="str">
            <v>FALL:</v>
          </cell>
          <cell r="J9" t="str">
            <v>ENG</v>
          </cell>
          <cell r="L9">
            <v>22.968000000000014</v>
          </cell>
          <cell r="P9">
            <v>304.68096211489296</v>
          </cell>
          <cell r="R9">
            <v>402.5379570566006</v>
          </cell>
        </row>
        <row r="10">
          <cell r="H10" t="str">
            <v>A&amp;C</v>
          </cell>
          <cell r="I10" t="str">
            <v>FALL:</v>
          </cell>
          <cell r="J10" t="str">
            <v>ESL</v>
          </cell>
          <cell r="L10">
            <v>9.454</v>
          </cell>
          <cell r="P10">
            <v>79.59704964638928</v>
          </cell>
          <cell r="R10">
            <v>320.81652694005174</v>
          </cell>
        </row>
        <row r="11">
          <cell r="H11" t="str">
            <v>A&amp;C</v>
          </cell>
          <cell r="I11" t="str">
            <v>FALL:</v>
          </cell>
          <cell r="J11" t="str">
            <v>HUMN</v>
          </cell>
          <cell r="L11">
            <v>1.2</v>
          </cell>
          <cell r="P11">
            <v>26.555706521739133</v>
          </cell>
          <cell r="R11">
            <v>666.1684782608696</v>
          </cell>
        </row>
        <row r="12">
          <cell r="H12" t="str">
            <v>A&amp;C</v>
          </cell>
          <cell r="I12" t="str">
            <v>FALL:</v>
          </cell>
          <cell r="J12" t="str">
            <v>INTD</v>
          </cell>
          <cell r="L12">
            <v>1.2489999999999999</v>
          </cell>
          <cell r="P12">
            <v>18.477005444646096</v>
          </cell>
          <cell r="R12">
            <v>452.3618895116093</v>
          </cell>
        </row>
        <row r="13">
          <cell r="H13" t="str">
            <v>A&amp;C</v>
          </cell>
          <cell r="I13" t="str">
            <v>FALL:</v>
          </cell>
          <cell r="J13" t="str">
            <v>PHIL</v>
          </cell>
          <cell r="L13">
            <v>1</v>
          </cell>
          <cell r="P13">
            <v>22.35326086956522</v>
          </cell>
          <cell r="R13">
            <v>674.0217391304348</v>
          </cell>
        </row>
        <row r="14">
          <cell r="H14" t="str">
            <v>A&amp;C</v>
          </cell>
          <cell r="I14" t="str">
            <v>FALL:</v>
          </cell>
          <cell r="J14" t="str">
            <v>RELS</v>
          </cell>
          <cell r="L14">
            <v>0.8</v>
          </cell>
          <cell r="P14">
            <v>17.521348837209302</v>
          </cell>
          <cell r="R14">
            <v>679.5</v>
          </cell>
        </row>
        <row r="15">
          <cell r="H15" t="str">
            <v>A&amp;C</v>
          </cell>
          <cell r="I15" t="str">
            <v>FALL:</v>
          </cell>
          <cell r="J15" t="str">
            <v>SPCH</v>
          </cell>
          <cell r="L15">
            <v>4.340000000000002</v>
          </cell>
          <cell r="P15">
            <v>56.36037739142578</v>
          </cell>
          <cell r="R15">
            <v>399.52430503939337</v>
          </cell>
        </row>
        <row r="16">
          <cell r="H16" t="str">
            <v>A&amp;C</v>
          </cell>
          <cell r="I16" t="str">
            <v>FALL:</v>
          </cell>
          <cell r="J16" t="str">
            <v>THEA</v>
          </cell>
          <cell r="L16">
            <v>2.2</v>
          </cell>
          <cell r="P16">
            <v>42.38503052503052</v>
          </cell>
          <cell r="R16">
            <v>604.9067599067598</v>
          </cell>
        </row>
        <row r="17">
          <cell r="H17" t="str">
            <v>A&amp;C</v>
          </cell>
          <cell r="I17" t="str">
            <v>FALL:</v>
          </cell>
          <cell r="J17" t="str">
            <v>VCOM</v>
          </cell>
          <cell r="L17">
            <v>3.099</v>
          </cell>
          <cell r="P17">
            <v>70.59589139061082</v>
          </cell>
          <cell r="R17">
            <v>696.4508488410123</v>
          </cell>
        </row>
        <row r="18">
          <cell r="H18" t="str">
            <v>A&amp;C</v>
          </cell>
          <cell r="I18" t="str">
            <v>FALL:</v>
          </cell>
          <cell r="J18" t="str">
            <v>ASL</v>
          </cell>
          <cell r="L18">
            <v>0.8</v>
          </cell>
          <cell r="P18">
            <v>14.402439024390244</v>
          </cell>
          <cell r="R18">
            <v>543.75</v>
          </cell>
        </row>
        <row r="19">
          <cell r="H19" t="str">
            <v>A&amp;C</v>
          </cell>
          <cell r="I19" t="str">
            <v>FALL:</v>
          </cell>
          <cell r="J19" t="str">
            <v>PHOT</v>
          </cell>
          <cell r="L19">
            <v>2.1330000000000005</v>
          </cell>
          <cell r="P19">
            <v>43.62188505747127</v>
          </cell>
          <cell r="R19">
            <v>620.2531645569619</v>
          </cell>
        </row>
        <row r="20">
          <cell r="H20" t="str">
            <v>A&amp;C</v>
          </cell>
          <cell r="I20" t="str">
            <v>FALL:</v>
          </cell>
          <cell r="J20" t="str">
            <v>FREN</v>
          </cell>
          <cell r="L20">
            <v>0.6000000000000001</v>
          </cell>
          <cell r="P20">
            <v>7.470000000000001</v>
          </cell>
          <cell r="R20">
            <v>381.66666666666663</v>
          </cell>
        </row>
        <row r="21">
          <cell r="H21" t="str">
            <v>A&amp;C</v>
          </cell>
          <cell r="I21" t="str">
            <v>FALL:</v>
          </cell>
          <cell r="J21" t="str">
            <v>ITLN</v>
          </cell>
          <cell r="L21">
            <v>0.666</v>
          </cell>
          <cell r="P21">
            <v>8.33</v>
          </cell>
          <cell r="R21">
            <v>375.37537537537537</v>
          </cell>
        </row>
        <row r="22">
          <cell r="H22" t="str">
            <v>A&amp;C</v>
          </cell>
          <cell r="J22" t="str">
            <v>ITLN</v>
          </cell>
          <cell r="L22">
            <v>0.666</v>
          </cell>
          <cell r="P22">
            <v>8.33</v>
          </cell>
          <cell r="R22">
            <v>375.37537537537537</v>
          </cell>
        </row>
        <row r="23">
          <cell r="H23" t="str">
            <v>A&amp;C</v>
          </cell>
          <cell r="I23" t="str">
            <v>FALL:</v>
          </cell>
          <cell r="J23" t="str">
            <v>MUS</v>
          </cell>
          <cell r="L23">
            <v>4.766000000000002</v>
          </cell>
          <cell r="P23">
            <v>71.53643024479135</v>
          </cell>
          <cell r="R23">
            <v>462.3183153397168</v>
          </cell>
        </row>
        <row r="24">
          <cell r="H24" t="str">
            <v>A&amp;C</v>
          </cell>
          <cell r="I24" t="str">
            <v>FALL:</v>
          </cell>
          <cell r="J24" t="str">
            <v>SPAN</v>
          </cell>
          <cell r="L24">
            <v>1.932</v>
          </cell>
          <cell r="P24">
            <v>30.25474960715994</v>
          </cell>
          <cell r="R24">
            <v>480.6854091751117</v>
          </cell>
        </row>
        <row r="25">
          <cell r="H25" t="str">
            <v>MSEPS</v>
          </cell>
          <cell r="I25" t="str">
            <v>FALL:</v>
          </cell>
          <cell r="J25" t="str">
            <v>MATH</v>
          </cell>
          <cell r="L25">
            <v>25.68666666666663</v>
          </cell>
          <cell r="P25">
            <v>479.8461947070447</v>
          </cell>
          <cell r="R25">
            <v>570.3962986071132</v>
          </cell>
        </row>
        <row r="26">
          <cell r="H26" t="str">
            <v>BCATSS</v>
          </cell>
          <cell r="I26" t="str">
            <v>FALL:</v>
          </cell>
          <cell r="J26" t="str">
            <v>ECD</v>
          </cell>
          <cell r="L26">
            <v>3.001</v>
          </cell>
          <cell r="P26">
            <v>54.564117223356355</v>
          </cell>
          <cell r="R26">
            <v>568.1439520159947</v>
          </cell>
        </row>
        <row r="27">
          <cell r="H27" t="str">
            <v>BCATSS</v>
          </cell>
          <cell r="I27" t="str">
            <v>FALL:</v>
          </cell>
          <cell r="J27" t="str">
            <v>POLI</v>
          </cell>
          <cell r="L27">
            <v>2.202</v>
          </cell>
          <cell r="P27">
            <v>48.10139610389611</v>
          </cell>
          <cell r="R27">
            <v>667.574931880109</v>
          </cell>
        </row>
        <row r="28">
          <cell r="H28" t="str">
            <v>A&amp;C</v>
          </cell>
          <cell r="I28" t="str">
            <v>FALL:</v>
          </cell>
          <cell r="J28" t="str">
            <v>MSCM</v>
          </cell>
          <cell r="L28">
            <v>2.6406666666666667</v>
          </cell>
          <cell r="P28">
            <v>35.986895424836604</v>
          </cell>
          <cell r="R28">
            <v>418.07624337288564</v>
          </cell>
        </row>
        <row r="29">
          <cell r="H29" t="str">
            <v>BCATSS</v>
          </cell>
          <cell r="I29" t="str">
            <v>FALL:</v>
          </cell>
          <cell r="J29" t="str">
            <v>WLDT</v>
          </cell>
          <cell r="L29">
            <v>1.9836666666666667</v>
          </cell>
          <cell r="P29">
            <v>29.03175697568811</v>
          </cell>
          <cell r="R29">
            <v>443.6229205175601</v>
          </cell>
        </row>
        <row r="30">
          <cell r="H30" t="str">
            <v>BCATSS</v>
          </cell>
          <cell r="I30" t="str">
            <v>FALL:</v>
          </cell>
          <cell r="J30" t="str">
            <v>ANTH</v>
          </cell>
          <cell r="L30">
            <v>2.5</v>
          </cell>
          <cell r="P30">
            <v>49.3993163904595</v>
          </cell>
          <cell r="R30">
            <v>598.4390243902438</v>
          </cell>
        </row>
        <row r="31">
          <cell r="H31" t="str">
            <v>BCATSS</v>
          </cell>
          <cell r="I31" t="str">
            <v>FALL:</v>
          </cell>
          <cell r="J31" t="str">
            <v>BUSN</v>
          </cell>
          <cell r="L31">
            <v>7.3113333333333355</v>
          </cell>
          <cell r="P31">
            <v>129.1632540774153</v>
          </cell>
          <cell r="R31">
            <v>547.4262889278687</v>
          </cell>
        </row>
        <row r="32">
          <cell r="H32" t="str">
            <v>BCATSS</v>
          </cell>
          <cell r="I32" t="str">
            <v>FALL:</v>
          </cell>
          <cell r="J32" t="str">
            <v>HIST</v>
          </cell>
          <cell r="L32">
            <v>6.400000000000003</v>
          </cell>
          <cell r="P32">
            <v>141.6006666508762</v>
          </cell>
          <cell r="R32">
            <v>677.7797965116276</v>
          </cell>
        </row>
        <row r="33">
          <cell r="H33" t="str">
            <v>BCATSS</v>
          </cell>
          <cell r="I33" t="str">
            <v>FALL:</v>
          </cell>
          <cell r="J33" t="str">
            <v>MKTG</v>
          </cell>
          <cell r="L33">
            <v>0.8</v>
          </cell>
          <cell r="P33">
            <v>15.574669117647058</v>
          </cell>
          <cell r="R33">
            <v>599.0234375</v>
          </cell>
        </row>
        <row r="34">
          <cell r="H34" t="str">
            <v>BCATSS</v>
          </cell>
          <cell r="I34" t="str">
            <v>FALL:</v>
          </cell>
          <cell r="J34" t="str">
            <v>PSYC</v>
          </cell>
          <cell r="L34">
            <v>5.8</v>
          </cell>
          <cell r="P34">
            <v>119.20266881764323</v>
          </cell>
          <cell r="R34">
            <v>630</v>
          </cell>
        </row>
        <row r="35">
          <cell r="H35" t="str">
            <v>BCATSS</v>
          </cell>
          <cell r="I35" t="str">
            <v>FALL:</v>
          </cell>
          <cell r="J35" t="str">
            <v>SOC</v>
          </cell>
          <cell r="L35">
            <v>2.6</v>
          </cell>
          <cell r="P35">
            <v>53.186780233655234</v>
          </cell>
          <cell r="R35">
            <v>623.0769230769231</v>
          </cell>
        </row>
        <row r="36">
          <cell r="H36" t="str">
            <v>BCATSS</v>
          </cell>
          <cell r="I36" t="str">
            <v>FALL:</v>
          </cell>
          <cell r="J36" t="str">
            <v>AUTO</v>
          </cell>
          <cell r="L36">
            <v>2.373</v>
          </cell>
          <cell r="P36">
            <v>31.116193064182198</v>
          </cell>
          <cell r="R36">
            <v>402.7408428208186</v>
          </cell>
        </row>
        <row r="38">
          <cell r="H38" t="str">
            <v>MSEPS</v>
          </cell>
          <cell r="I38" t="str">
            <v>FALL:</v>
          </cell>
          <cell r="J38" t="str">
            <v>ASTR</v>
          </cell>
          <cell r="L38">
            <v>0.95</v>
          </cell>
          <cell r="P38">
            <v>31.20277864992151</v>
          </cell>
          <cell r="R38">
            <v>647.3684210526316</v>
          </cell>
        </row>
        <row r="39">
          <cell r="H39" t="str">
            <v>MSEPS</v>
          </cell>
          <cell r="I39" t="str">
            <v>FALL:</v>
          </cell>
          <cell r="J39" t="str">
            <v>BIO</v>
          </cell>
          <cell r="L39">
            <v>9.85</v>
          </cell>
          <cell r="P39">
            <v>169.28419969666328</v>
          </cell>
          <cell r="R39">
            <v>524.1624365482234</v>
          </cell>
        </row>
        <row r="40">
          <cell r="H40" t="str">
            <v>MSEPS</v>
          </cell>
          <cell r="I40" t="str">
            <v>FALL:</v>
          </cell>
          <cell r="J40" t="str">
            <v>EMS</v>
          </cell>
          <cell r="L40">
            <v>1.9269999999999998</v>
          </cell>
          <cell r="P40">
            <v>41.51631979650723</v>
          </cell>
          <cell r="R40">
            <v>651.3247271872377</v>
          </cell>
        </row>
        <row r="41">
          <cell r="H41" t="str">
            <v>MSEPS</v>
          </cell>
          <cell r="I41" t="str">
            <v>FALL:</v>
          </cell>
          <cell r="J41" t="str">
            <v>ENGR</v>
          </cell>
          <cell r="L41">
            <v>0.8319999999999999</v>
          </cell>
          <cell r="P41">
            <v>9.759182194616978</v>
          </cell>
          <cell r="R41">
            <v>352.1634615384616</v>
          </cell>
        </row>
        <row r="42">
          <cell r="H42" t="str">
            <v>MSEPS</v>
          </cell>
          <cell r="I42" t="str">
            <v>FALL:</v>
          </cell>
          <cell r="J42" t="str">
            <v>FST</v>
          </cell>
          <cell r="L42">
            <v>1.892</v>
          </cell>
          <cell r="P42">
            <v>48.467290825964206</v>
          </cell>
          <cell r="R42">
            <v>778.2143170927868</v>
          </cell>
        </row>
        <row r="43">
          <cell r="H43" t="str">
            <v>MSEPS</v>
          </cell>
          <cell r="I43" t="str">
            <v>FALL:</v>
          </cell>
          <cell r="J43" t="str">
            <v>GEOG</v>
          </cell>
          <cell r="L43">
            <v>2.21</v>
          </cell>
          <cell r="P43">
            <v>44.024375596654494</v>
          </cell>
          <cell r="R43">
            <v>606.7873303167421</v>
          </cell>
        </row>
        <row r="44">
          <cell r="H44" t="str">
            <v>MSEPS</v>
          </cell>
          <cell r="I44" t="str">
            <v>FALL:</v>
          </cell>
          <cell r="J44" t="str">
            <v>GEOL</v>
          </cell>
          <cell r="L44">
            <v>2.1499999999999995</v>
          </cell>
          <cell r="P44">
            <v>42.897494984690105</v>
          </cell>
          <cell r="R44">
            <v>606.9767441860466</v>
          </cell>
        </row>
        <row r="45">
          <cell r="H45" t="str">
            <v>MSEPS</v>
          </cell>
          <cell r="I45" t="str">
            <v>FALL:</v>
          </cell>
          <cell r="J45" t="str">
            <v>HORT</v>
          </cell>
          <cell r="L45">
            <v>0.659</v>
          </cell>
          <cell r="P45">
            <v>8.878</v>
          </cell>
          <cell r="R45">
            <v>405.15933232169954</v>
          </cell>
        </row>
        <row r="46">
          <cell r="H46" t="str">
            <v>MSEPS</v>
          </cell>
          <cell r="I46" t="str">
            <v>FALL:</v>
          </cell>
          <cell r="J46" t="str">
            <v>OSH</v>
          </cell>
          <cell r="L46">
            <v>0.2</v>
          </cell>
          <cell r="P46">
            <v>2.3000000000000003</v>
          </cell>
          <cell r="R46">
            <v>345</v>
          </cell>
        </row>
        <row r="47">
          <cell r="H47" t="str">
            <v>MSEPS</v>
          </cell>
          <cell r="I47" t="str">
            <v>FALL:</v>
          </cell>
          <cell r="J47" t="str">
            <v>PHYS</v>
          </cell>
          <cell r="L47">
            <v>2.018</v>
          </cell>
          <cell r="P47">
            <v>26.240191493322165</v>
          </cell>
          <cell r="R47">
            <v>403.8652130822597</v>
          </cell>
        </row>
        <row r="48">
          <cell r="H48" t="str">
            <v>MSEPS</v>
          </cell>
          <cell r="I48" t="str">
            <v>FALL:</v>
          </cell>
          <cell r="J48" t="str">
            <v>RADS</v>
          </cell>
          <cell r="L48">
            <v>0.13333333333333333</v>
          </cell>
          <cell r="P48">
            <v>1.3333333333333333</v>
          </cell>
          <cell r="R48">
            <v>300</v>
          </cell>
        </row>
        <row r="49">
          <cell r="H49" t="str">
            <v>MSEPS</v>
          </cell>
          <cell r="I49" t="str">
            <v>FALL:</v>
          </cell>
          <cell r="J49" t="str">
            <v>VWT</v>
          </cell>
          <cell r="L49">
            <v>0.883</v>
          </cell>
          <cell r="P49">
            <v>15</v>
          </cell>
          <cell r="R49">
            <v>509.62627406568515</v>
          </cell>
        </row>
        <row r="50">
          <cell r="H50" t="str">
            <v>PEHN</v>
          </cell>
          <cell r="I50" t="str">
            <v>FALL:</v>
          </cell>
          <cell r="J50" t="str">
            <v>PE</v>
          </cell>
          <cell r="L50">
            <v>10.39100000000001</v>
          </cell>
          <cell r="P50">
            <v>255.4999999999999</v>
          </cell>
          <cell r="R50">
            <v>766.6249639110761</v>
          </cell>
        </row>
        <row r="51">
          <cell r="H51" t="str">
            <v>PEHN</v>
          </cell>
          <cell r="I51" t="str">
            <v>FALL:</v>
          </cell>
          <cell r="J51" t="str">
            <v>HLTH</v>
          </cell>
          <cell r="L51">
            <v>2.8000000000000003</v>
          </cell>
          <cell r="P51">
            <v>66.5</v>
          </cell>
          <cell r="R51">
            <v>725.3571428571428</v>
          </cell>
        </row>
        <row r="52">
          <cell r="H52" t="str">
            <v>PEHN</v>
          </cell>
          <cell r="I52" t="str">
            <v>FALL:</v>
          </cell>
          <cell r="J52" t="str">
            <v>NUTR</v>
          </cell>
          <cell r="L52">
            <v>0.8</v>
          </cell>
          <cell r="P52">
            <v>18.700000000000003</v>
          </cell>
          <cell r="R52">
            <v>701.25</v>
          </cell>
        </row>
        <row r="53">
          <cell r="H53" t="str">
            <v>QUEST</v>
          </cell>
          <cell r="I53" t="str">
            <v>FALL:</v>
          </cell>
          <cell r="J53" t="str">
            <v>QUEST</v>
          </cell>
          <cell r="L53">
            <v>1.732</v>
          </cell>
          <cell r="P53">
            <v>38.63</v>
          </cell>
          <cell r="R53">
            <v>669.7459584295613</v>
          </cell>
        </row>
        <row r="54">
          <cell r="H54" t="str">
            <v>SSERV</v>
          </cell>
          <cell r="I54" t="str">
            <v>FALL:</v>
          </cell>
          <cell r="J54" t="str">
            <v>CFS</v>
          </cell>
          <cell r="L54">
            <v>0.15</v>
          </cell>
          <cell r="P54">
            <v>2.941176470588235</v>
          </cell>
          <cell r="R54">
            <v>600</v>
          </cell>
        </row>
        <row r="55">
          <cell r="H55" t="str">
            <v>SSERV</v>
          </cell>
          <cell r="I55" t="str">
            <v>FALL:</v>
          </cell>
          <cell r="J55" t="str">
            <v>PSCN</v>
          </cell>
          <cell r="L55">
            <v>3.065333333333334</v>
          </cell>
          <cell r="P55">
            <v>71.7207843137255</v>
          </cell>
          <cell r="R55">
            <v>724.8803827751194</v>
          </cell>
        </row>
        <row r="56">
          <cell r="H56" t="str">
            <v>SSERV</v>
          </cell>
          <cell r="I56" t="str">
            <v>FALL:</v>
          </cell>
          <cell r="J56" t="str">
            <v>GNST</v>
          </cell>
          <cell r="L56">
            <v>0.5830000000000001</v>
          </cell>
          <cell r="P56">
            <v>10.782352941176471</v>
          </cell>
          <cell r="R56">
            <v>560.8919382504288</v>
          </cell>
        </row>
        <row r="57">
          <cell r="H57" t="str">
            <v>BCATSS</v>
          </cell>
          <cell r="I57" t="str">
            <v>Spring:</v>
          </cell>
          <cell r="J57" t="str">
            <v>CIS/CNT/CS/ELEC</v>
          </cell>
          <cell r="L57">
            <v>10.731999999999996</v>
          </cell>
          <cell r="P57">
            <v>150.19961556075665</v>
          </cell>
          <cell r="R57">
            <v>431.0765719341378</v>
          </cell>
        </row>
        <row r="58">
          <cell r="H58" t="str">
            <v>BCATSS</v>
          </cell>
          <cell r="I58" t="str">
            <v>Spring:</v>
          </cell>
          <cell r="J58" t="str">
            <v>INTN</v>
          </cell>
          <cell r="L58">
            <v>0.267</v>
          </cell>
          <cell r="P58">
            <v>3.655555555555555</v>
          </cell>
          <cell r="R58">
            <v>445.27673741156883</v>
          </cell>
        </row>
        <row r="59">
          <cell r="H59" t="str">
            <v>A&amp;C</v>
          </cell>
          <cell r="I59" t="str">
            <v>Spring:</v>
          </cell>
          <cell r="J59" t="str">
            <v>ART</v>
          </cell>
          <cell r="L59">
            <v>2.4850000000000003</v>
          </cell>
          <cell r="P59">
            <v>46.013043423845566</v>
          </cell>
          <cell r="R59">
            <v>579.476861167002</v>
          </cell>
        </row>
        <row r="60">
          <cell r="H60" t="str">
            <v>MSEPS</v>
          </cell>
          <cell r="I60" t="str">
            <v>Spring:</v>
          </cell>
          <cell r="J60" t="str">
            <v>CHEM</v>
          </cell>
          <cell r="L60">
            <v>4.7</v>
          </cell>
          <cell r="P60">
            <v>71.17635327635328</v>
          </cell>
          <cell r="R60">
            <v>465.9574468085106</v>
          </cell>
        </row>
        <row r="61">
          <cell r="H61" t="str">
            <v>A&amp;C</v>
          </cell>
          <cell r="I61" t="str">
            <v>Spring:</v>
          </cell>
          <cell r="J61" t="str">
            <v>DANC</v>
          </cell>
          <cell r="L61">
            <v>0.617</v>
          </cell>
          <cell r="P61">
            <v>10.5</v>
          </cell>
          <cell r="R61">
            <v>510.5348460291734</v>
          </cell>
        </row>
        <row r="62">
          <cell r="H62" t="str">
            <v>BCATSS</v>
          </cell>
          <cell r="I62" t="str">
            <v>Spring:</v>
          </cell>
          <cell r="J62" t="str">
            <v>ECON</v>
          </cell>
          <cell r="L62">
            <v>1.9999999999999998</v>
          </cell>
          <cell r="P62">
            <v>42.93299905630855</v>
          </cell>
          <cell r="R62">
            <v>660.0000000000001</v>
          </cell>
        </row>
        <row r="63">
          <cell r="H63" t="str">
            <v>A&amp;C</v>
          </cell>
          <cell r="I63" t="str">
            <v>Spring:</v>
          </cell>
          <cell r="J63" t="str">
            <v>ENG</v>
          </cell>
          <cell r="L63">
            <v>22.31766666666668</v>
          </cell>
          <cell r="P63">
            <v>305.72957871578376</v>
          </cell>
          <cell r="R63">
            <v>417.06750776318694</v>
          </cell>
        </row>
        <row r="64">
          <cell r="H64" t="str">
            <v>A&amp;C</v>
          </cell>
          <cell r="I64" t="str">
            <v>Spring:</v>
          </cell>
          <cell r="J64" t="str">
            <v>ESL</v>
          </cell>
          <cell r="L64">
            <v>9.555</v>
          </cell>
          <cell r="P64">
            <v>78.75523059588586</v>
          </cell>
          <cell r="R64">
            <v>304.0278520540622</v>
          </cell>
        </row>
        <row r="65">
          <cell r="H65" t="str">
            <v>A&amp;C</v>
          </cell>
          <cell r="I65" t="str">
            <v>Spring:</v>
          </cell>
          <cell r="J65" t="str">
            <v>HUMN</v>
          </cell>
          <cell r="L65">
            <v>1.2</v>
          </cell>
          <cell r="P65">
            <v>25.383096331310213</v>
          </cell>
          <cell r="R65">
            <v>652.9255319148937</v>
          </cell>
        </row>
        <row r="66">
          <cell r="H66" t="str">
            <v>A&amp;C</v>
          </cell>
          <cell r="I66" t="str">
            <v>Spring:</v>
          </cell>
          <cell r="J66" t="str">
            <v>INTD</v>
          </cell>
          <cell r="L66">
            <v>1.049</v>
          </cell>
          <cell r="P66">
            <v>14.050089126559715</v>
          </cell>
          <cell r="R66">
            <v>407.0543374642517</v>
          </cell>
        </row>
        <row r="67">
          <cell r="H67" t="str">
            <v>A&amp;C</v>
          </cell>
          <cell r="I67" t="str">
            <v>Spring:</v>
          </cell>
          <cell r="J67" t="str">
            <v>PHIL</v>
          </cell>
          <cell r="L67">
            <v>1</v>
          </cell>
          <cell r="P67">
            <v>21.16127659574468</v>
          </cell>
          <cell r="R67">
            <v>637.9787234042553</v>
          </cell>
        </row>
        <row r="68">
          <cell r="H68" t="str">
            <v>A&amp;C</v>
          </cell>
          <cell r="I68" t="str">
            <v>Spring:</v>
          </cell>
          <cell r="J68" t="str">
            <v>RELS</v>
          </cell>
          <cell r="L68">
            <v>0.8</v>
          </cell>
          <cell r="P68">
            <v>11.627659574468085</v>
          </cell>
          <cell r="R68">
            <v>447.28723404255317</v>
          </cell>
        </row>
        <row r="69">
          <cell r="H69" t="str">
            <v>A&amp;C</v>
          </cell>
          <cell r="I69" t="str">
            <v>Spring:</v>
          </cell>
          <cell r="J69" t="str">
            <v>SPCH</v>
          </cell>
          <cell r="L69">
            <v>4.160000000000001</v>
          </cell>
          <cell r="P69">
            <v>59.53500464376733</v>
          </cell>
          <cell r="R69">
            <v>439.8883374689825</v>
          </cell>
        </row>
        <row r="70">
          <cell r="H70" t="str">
            <v>A&amp;C</v>
          </cell>
          <cell r="I70" t="str">
            <v>Spring:</v>
          </cell>
          <cell r="J70" t="str">
            <v>THEA</v>
          </cell>
          <cell r="L70">
            <v>2.034</v>
          </cell>
          <cell r="P70">
            <v>41.479824561403504</v>
          </cell>
          <cell r="R70">
            <v>612.0761863141412</v>
          </cell>
        </row>
        <row r="71">
          <cell r="H71" t="str">
            <v>A&amp;C</v>
          </cell>
          <cell r="I71" t="str">
            <v>Spring:</v>
          </cell>
          <cell r="J71" t="str">
            <v>VCOM</v>
          </cell>
          <cell r="L71">
            <v>3.6660000000000004</v>
          </cell>
          <cell r="P71">
            <v>58.502863635502145</v>
          </cell>
          <cell r="R71">
            <v>491.72741689564526</v>
          </cell>
        </row>
        <row r="72">
          <cell r="H72" t="str">
            <v>A&amp;C</v>
          </cell>
          <cell r="I72" t="str">
            <v>Spring:</v>
          </cell>
          <cell r="J72" t="str">
            <v>ASL</v>
          </cell>
          <cell r="L72">
            <v>0.8</v>
          </cell>
          <cell r="P72">
            <v>13.91304347826087</v>
          </cell>
          <cell r="R72">
            <v>525</v>
          </cell>
        </row>
        <row r="73">
          <cell r="H73" t="str">
            <v>A&amp;C</v>
          </cell>
          <cell r="I73" t="str">
            <v>Spring:</v>
          </cell>
          <cell r="J73" t="str">
            <v>PHOT</v>
          </cell>
          <cell r="L73">
            <v>2.099333333333333</v>
          </cell>
          <cell r="P73">
            <v>45.05226495726496</v>
          </cell>
          <cell r="R73">
            <v>654.0833068699059</v>
          </cell>
        </row>
        <row r="74">
          <cell r="H74" t="str">
            <v>A&amp;C</v>
          </cell>
          <cell r="I74" t="str">
            <v>Spring:</v>
          </cell>
          <cell r="J74" t="str">
            <v>FREN</v>
          </cell>
          <cell r="L74">
            <v>0.933</v>
          </cell>
          <cell r="P74">
            <v>9.600000000000001</v>
          </cell>
          <cell r="R74">
            <v>314.0407288317256</v>
          </cell>
        </row>
        <row r="75">
          <cell r="H75" t="str">
            <v>A&amp;C</v>
          </cell>
          <cell r="I75" t="str">
            <v>Spring:</v>
          </cell>
          <cell r="J75" t="str">
            <v>MUS</v>
          </cell>
          <cell r="L75">
            <v>4.0329999999999995</v>
          </cell>
          <cell r="P75">
            <v>64.99617419024453</v>
          </cell>
          <cell r="R75">
            <v>490.064113917325</v>
          </cell>
        </row>
        <row r="76">
          <cell r="H76" t="str">
            <v>A&amp;C</v>
          </cell>
          <cell r="I76" t="str">
            <v>Spring:</v>
          </cell>
          <cell r="J76" t="str">
            <v>SPAN</v>
          </cell>
          <cell r="L76">
            <v>1.932</v>
          </cell>
          <cell r="P76">
            <v>25.233622711670485</v>
          </cell>
          <cell r="R76">
            <v>407.8674948240166</v>
          </cell>
        </row>
        <row r="77">
          <cell r="H77" t="str">
            <v>MSEPS</v>
          </cell>
          <cell r="I77" t="str">
            <v>Spring:</v>
          </cell>
          <cell r="J77" t="str">
            <v>MATH</v>
          </cell>
          <cell r="L77">
            <v>23.737999999999968</v>
          </cell>
          <cell r="P77">
            <v>396.0295107212348</v>
          </cell>
          <cell r="R77">
            <v>510.1401304092572</v>
          </cell>
        </row>
        <row r="78">
          <cell r="H78" t="str">
            <v>BCATSS</v>
          </cell>
          <cell r="I78" t="str">
            <v>Spring:</v>
          </cell>
          <cell r="J78" t="str">
            <v>ECD</v>
          </cell>
          <cell r="L78">
            <v>2.867</v>
          </cell>
          <cell r="P78">
            <v>42.476742107891106</v>
          </cell>
          <cell r="R78">
            <v>457.55338526527925</v>
          </cell>
        </row>
        <row r="79">
          <cell r="H79" t="str">
            <v>BCATSS</v>
          </cell>
          <cell r="I79" t="str">
            <v>Spring:</v>
          </cell>
          <cell r="J79" t="str">
            <v>POLI</v>
          </cell>
          <cell r="L79">
            <v>2.002</v>
          </cell>
          <cell r="P79">
            <v>43.0860251146743</v>
          </cell>
          <cell r="R79">
            <v>651.8481518481519</v>
          </cell>
        </row>
        <row r="80">
          <cell r="H80" t="str">
            <v>A&amp;C</v>
          </cell>
          <cell r="I80" t="str">
            <v>Spring:</v>
          </cell>
          <cell r="J80" t="str">
            <v>MSCM</v>
          </cell>
          <cell r="L80">
            <v>1.7576666666666667</v>
          </cell>
          <cell r="P80">
            <v>31.969754901101652</v>
          </cell>
          <cell r="R80">
            <v>551.3507922004035</v>
          </cell>
        </row>
        <row r="81">
          <cell r="H81" t="str">
            <v>BCATSS</v>
          </cell>
          <cell r="I81" t="str">
            <v>Spring:</v>
          </cell>
          <cell r="J81" t="str">
            <v>WLDT</v>
          </cell>
          <cell r="L81">
            <v>2.416666666666667</v>
          </cell>
          <cell r="P81">
            <v>37.15073762838469</v>
          </cell>
          <cell r="R81">
            <v>465.5172413793103</v>
          </cell>
        </row>
        <row r="82">
          <cell r="H82" t="str">
            <v>BCATSS</v>
          </cell>
          <cell r="I82" t="str">
            <v>Spring:</v>
          </cell>
          <cell r="J82" t="str">
            <v>ANTH</v>
          </cell>
          <cell r="L82">
            <v>2.7</v>
          </cell>
          <cell r="P82">
            <v>53.689252543122514</v>
          </cell>
          <cell r="R82">
            <v>605.5555555555555</v>
          </cell>
        </row>
        <row r="83">
          <cell r="H83" t="str">
            <v>BCATSS</v>
          </cell>
          <cell r="I83" t="str">
            <v>Spring:</v>
          </cell>
          <cell r="J83" t="str">
            <v>BUSN</v>
          </cell>
          <cell r="L83">
            <v>6.3463333333333365</v>
          </cell>
          <cell r="P83">
            <v>86.05900019692024</v>
          </cell>
          <cell r="R83">
            <v>417.5639476863279</v>
          </cell>
        </row>
        <row r="84">
          <cell r="H84" t="str">
            <v>BCATSS</v>
          </cell>
          <cell r="I84" t="str">
            <v>Spring:</v>
          </cell>
          <cell r="J84" t="str">
            <v>HIST</v>
          </cell>
          <cell r="L84">
            <v>6.200000000000003</v>
          </cell>
          <cell r="P84">
            <v>129.74368149436347</v>
          </cell>
          <cell r="R84">
            <v>634.0322580645159</v>
          </cell>
        </row>
        <row r="85">
          <cell r="H85" t="str">
            <v>BCATSS</v>
          </cell>
          <cell r="I85" t="str">
            <v>Spring:</v>
          </cell>
          <cell r="J85" t="str">
            <v>PSYC</v>
          </cell>
          <cell r="L85">
            <v>5.8</v>
          </cell>
          <cell r="P85">
            <v>128.3907083969534</v>
          </cell>
          <cell r="R85">
            <v>672.88020469907</v>
          </cell>
        </row>
        <row r="86">
          <cell r="H86" t="str">
            <v>BCATSS</v>
          </cell>
          <cell r="I86" t="str">
            <v>Spring:</v>
          </cell>
          <cell r="J86" t="str">
            <v>SOC</v>
          </cell>
          <cell r="L86">
            <v>2.4</v>
          </cell>
          <cell r="P86">
            <v>48.28709677419355</v>
          </cell>
          <cell r="R86">
            <v>606.25</v>
          </cell>
        </row>
        <row r="87">
          <cell r="H87" t="str">
            <v>BCATSS</v>
          </cell>
          <cell r="I87" t="str">
            <v>Spring:</v>
          </cell>
          <cell r="J87" t="str">
            <v>MKTG</v>
          </cell>
          <cell r="L87">
            <v>1</v>
          </cell>
          <cell r="P87">
            <v>20.256756756756758</v>
          </cell>
          <cell r="R87">
            <v>615</v>
          </cell>
        </row>
        <row r="88">
          <cell r="H88" t="str">
            <v>BCATSS</v>
          </cell>
          <cell r="I88" t="str">
            <v>Spring:</v>
          </cell>
          <cell r="J88" t="str">
            <v>AUTO</v>
          </cell>
          <cell r="L88">
            <v>2.6910000000000003</v>
          </cell>
          <cell r="P88">
            <v>36.23376924580207</v>
          </cell>
          <cell r="R88">
            <v>409.7648551098033</v>
          </cell>
        </row>
        <row r="89">
          <cell r="H89" t="str">
            <v>MSEPS</v>
          </cell>
          <cell r="I89" t="str">
            <v>Spring:</v>
          </cell>
          <cell r="J89" t="str">
            <v>ACAD</v>
          </cell>
          <cell r="L89">
            <v>1.281</v>
          </cell>
          <cell r="P89">
            <v>11.647761449077239</v>
          </cell>
          <cell r="R89">
            <v>272.5217077183058</v>
          </cell>
        </row>
        <row r="90">
          <cell r="H90" t="str">
            <v>MSEPS</v>
          </cell>
          <cell r="I90" t="str">
            <v>Spring:</v>
          </cell>
          <cell r="J90" t="str">
            <v>AJ</v>
          </cell>
          <cell r="L90">
            <v>1.4</v>
          </cell>
          <cell r="P90">
            <v>31.8</v>
          </cell>
          <cell r="R90">
            <v>696.4285714285714</v>
          </cell>
        </row>
        <row r="91">
          <cell r="H91" t="str">
            <v>MSEPS</v>
          </cell>
          <cell r="I91" t="str">
            <v>Spring:</v>
          </cell>
          <cell r="J91" t="str">
            <v>ASTR</v>
          </cell>
          <cell r="L91">
            <v>1.09</v>
          </cell>
          <cell r="P91">
            <v>24.4</v>
          </cell>
          <cell r="R91">
            <v>674.3119266055045</v>
          </cell>
        </row>
        <row r="92">
          <cell r="H92" t="str">
            <v>MSEPS</v>
          </cell>
          <cell r="I92" t="str">
            <v>Spring:</v>
          </cell>
          <cell r="J92" t="str">
            <v>BIOL SCI</v>
          </cell>
          <cell r="L92">
            <v>9.85</v>
          </cell>
          <cell r="P92">
            <v>164.23800547278805</v>
          </cell>
          <cell r="R92">
            <v>505.88832487309645</v>
          </cell>
        </row>
        <row r="93">
          <cell r="H93" t="str">
            <v>MSEPS</v>
          </cell>
          <cell r="I93" t="str">
            <v>Spring:</v>
          </cell>
          <cell r="J93" t="str">
            <v>EMS</v>
          </cell>
          <cell r="L93">
            <v>1.6639999999999997</v>
          </cell>
          <cell r="P93">
            <v>35.735957431457436</v>
          </cell>
          <cell r="R93">
            <v>651.9477008168116</v>
          </cell>
        </row>
        <row r="94">
          <cell r="H94" t="str">
            <v>MSEPS</v>
          </cell>
          <cell r="I94" t="str">
            <v>Spring:</v>
          </cell>
          <cell r="J94" t="str">
            <v>ENGR</v>
          </cell>
          <cell r="L94">
            <v>1.3319999999999999</v>
          </cell>
          <cell r="P94">
            <v>14.3325</v>
          </cell>
          <cell r="R94">
            <v>364.11411411411416</v>
          </cell>
        </row>
        <row r="95">
          <cell r="H95" t="str">
            <v>MSEPS</v>
          </cell>
          <cell r="I95" t="str">
            <v>Spring:</v>
          </cell>
          <cell r="J95" t="str">
            <v>FST</v>
          </cell>
          <cell r="L95">
            <v>2.099</v>
          </cell>
          <cell r="P95">
            <v>53.34744967652228</v>
          </cell>
          <cell r="R95">
            <v>769.3134259502949</v>
          </cell>
        </row>
        <row r="96">
          <cell r="H96" t="str">
            <v>MSEPS</v>
          </cell>
          <cell r="I96" t="str">
            <v>Spring:</v>
          </cell>
          <cell r="J96" t="str">
            <v>GEOG</v>
          </cell>
          <cell r="L96">
            <v>1.8599999999999997</v>
          </cell>
          <cell r="P96">
            <v>40.1553488372093</v>
          </cell>
          <cell r="R96">
            <v>658.0645161290324</v>
          </cell>
        </row>
        <row r="97">
          <cell r="H97" t="str">
            <v>MSEPS</v>
          </cell>
          <cell r="I97" t="str">
            <v>Spring:</v>
          </cell>
          <cell r="J97" t="str">
            <v>GEOL</v>
          </cell>
          <cell r="L97">
            <v>1.9499999999999995</v>
          </cell>
          <cell r="P97">
            <v>37.27845246319244</v>
          </cell>
          <cell r="R97">
            <v>580.0000000000001</v>
          </cell>
        </row>
        <row r="98">
          <cell r="H98" t="str">
            <v>MSEPS</v>
          </cell>
          <cell r="I98" t="str">
            <v>Spring:</v>
          </cell>
          <cell r="J98" t="str">
            <v>HORT</v>
          </cell>
          <cell r="L98">
            <v>0.5503333333333333</v>
          </cell>
          <cell r="P98">
            <v>6.17</v>
          </cell>
          <cell r="R98">
            <v>336.15990308903696</v>
          </cell>
        </row>
        <row r="99">
          <cell r="H99" t="str">
            <v>MSEPS</v>
          </cell>
          <cell r="I99" t="str">
            <v>Spring:</v>
          </cell>
          <cell r="J99" t="str">
            <v>OSH</v>
          </cell>
          <cell r="L99">
            <v>0.2</v>
          </cell>
          <cell r="P99">
            <v>2</v>
          </cell>
          <cell r="R99">
            <v>300</v>
          </cell>
        </row>
        <row r="100">
          <cell r="H100" t="str">
            <v>MSEPS</v>
          </cell>
          <cell r="I100" t="str">
            <v>Spring:</v>
          </cell>
          <cell r="J100" t="str">
            <v>RADS</v>
          </cell>
          <cell r="L100">
            <v>0.13399999999999998</v>
          </cell>
          <cell r="P100">
            <v>0.49583333333333335</v>
          </cell>
          <cell r="R100">
            <v>111.9402985074627</v>
          </cell>
        </row>
        <row r="101">
          <cell r="H101" t="str">
            <v>MSEPS</v>
          </cell>
          <cell r="I101" t="str">
            <v>Spring:</v>
          </cell>
          <cell r="J101" t="str">
            <v>PHYS</v>
          </cell>
          <cell r="L101">
            <v>2.651</v>
          </cell>
          <cell r="P101">
            <v>43.53126050420168</v>
          </cell>
          <cell r="R101">
            <v>373.44398340248966</v>
          </cell>
        </row>
        <row r="102">
          <cell r="H102" t="str">
            <v>MSEPS</v>
          </cell>
          <cell r="I102" t="str">
            <v>Spring:</v>
          </cell>
          <cell r="J102" t="str">
            <v>VWT</v>
          </cell>
          <cell r="L102">
            <v>1.0830000000000002</v>
          </cell>
          <cell r="P102">
            <v>16.163043478260867</v>
          </cell>
          <cell r="R102">
            <v>447.8301015697137</v>
          </cell>
        </row>
        <row r="103">
          <cell r="H103" t="str">
            <v>PEHN</v>
          </cell>
          <cell r="I103" t="str">
            <v>Spring:</v>
          </cell>
          <cell r="J103" t="str">
            <v>PE</v>
          </cell>
          <cell r="L103">
            <v>10.068666666666678</v>
          </cell>
          <cell r="P103">
            <v>186.24999999999997</v>
          </cell>
          <cell r="R103">
            <v>578.328808845924</v>
          </cell>
        </row>
        <row r="104">
          <cell r="H104" t="str">
            <v>PEHN</v>
          </cell>
          <cell r="I104" t="str">
            <v>Spring:</v>
          </cell>
          <cell r="J104" t="str">
            <v>HLTH</v>
          </cell>
          <cell r="L104">
            <v>2.6</v>
          </cell>
          <cell r="P104">
            <v>61.690000000000005</v>
          </cell>
          <cell r="R104">
            <v>731.5384615384615</v>
          </cell>
        </row>
        <row r="105">
          <cell r="H105" t="str">
            <v>PEHN</v>
          </cell>
          <cell r="I105" t="str">
            <v>Spring:</v>
          </cell>
          <cell r="J105" t="str">
            <v>NUTR</v>
          </cell>
          <cell r="L105">
            <v>0.8600000000000001</v>
          </cell>
          <cell r="P105">
            <v>19.6</v>
          </cell>
          <cell r="R105">
            <v>697.6744186046511</v>
          </cell>
        </row>
        <row r="106">
          <cell r="H106" t="str">
            <v>QUEST</v>
          </cell>
          <cell r="I106" t="str">
            <v>Spring:</v>
          </cell>
          <cell r="J106" t="str">
            <v>QUEST</v>
          </cell>
          <cell r="L106">
            <v>1.9569999999999999</v>
          </cell>
          <cell r="P106">
            <v>42.95</v>
          </cell>
          <cell r="R106">
            <v>661.2161471640267</v>
          </cell>
        </row>
        <row r="107">
          <cell r="H107" t="str">
            <v>SSERV</v>
          </cell>
          <cell r="I107" t="str">
            <v>Spring:</v>
          </cell>
          <cell r="J107" t="str">
            <v>CFS</v>
          </cell>
          <cell r="P107">
            <v>43.13725490196077</v>
          </cell>
          <cell r="R107">
            <v>514.2857142857142</v>
          </cell>
        </row>
        <row r="108">
          <cell r="H108" t="str">
            <v>SSERV</v>
          </cell>
          <cell r="I108" t="str">
            <v>Spring:</v>
          </cell>
          <cell r="J108" t="str">
            <v>GNST</v>
          </cell>
          <cell r="L108">
            <v>0.28300000000000003</v>
          </cell>
          <cell r="P108">
            <v>2.62</v>
          </cell>
          <cell r="R108">
            <v>275.61837455830386</v>
          </cell>
        </row>
        <row r="109">
          <cell r="I109" t="str">
            <v>Spring:</v>
          </cell>
          <cell r="J109" t="str">
            <v>PSCN</v>
          </cell>
          <cell r="L109">
            <v>1.7326666666666664</v>
          </cell>
          <cell r="P109">
            <v>35.121568627450976</v>
          </cell>
          <cell r="R109">
            <v>638.3224317045018</v>
          </cell>
        </row>
        <row r="110">
          <cell r="H110" t="str">
            <v>BCATSS</v>
          </cell>
          <cell r="I110" t="str">
            <v>SUMMER:</v>
          </cell>
          <cell r="J110" t="str">
            <v>CIS/CNT/CS/ELEC</v>
          </cell>
          <cell r="L110">
            <v>1.2743333333333333</v>
          </cell>
          <cell r="P110">
            <v>24.78129718226643</v>
          </cell>
          <cell r="R110">
            <v>585.8145676427079</v>
          </cell>
        </row>
        <row r="111">
          <cell r="H111" t="str">
            <v>MSEPS</v>
          </cell>
          <cell r="I111" t="str">
            <v>SUMMER:</v>
          </cell>
          <cell r="J111" t="str">
            <v>EMS</v>
          </cell>
          <cell r="L111">
            <v>0.283</v>
          </cell>
          <cell r="P111">
            <v>6.8931818181818185</v>
          </cell>
          <cell r="R111">
            <v>730.0032123353678</v>
          </cell>
        </row>
        <row r="112">
          <cell r="H112" t="str">
            <v>A&amp;C</v>
          </cell>
          <cell r="I112" t="str">
            <v>SUMMER:</v>
          </cell>
          <cell r="J112" t="str">
            <v>ART</v>
          </cell>
          <cell r="L112">
            <v>0.4</v>
          </cell>
          <cell r="P112">
            <v>9.538</v>
          </cell>
          <cell r="R112">
            <v>717.2499999999999</v>
          </cell>
        </row>
        <row r="113">
          <cell r="H113" t="str">
            <v>MSEPS</v>
          </cell>
          <cell r="I113" t="str">
            <v>SUMMER:</v>
          </cell>
          <cell r="J113" t="str">
            <v>CHEM</v>
          </cell>
          <cell r="L113">
            <v>2.0500000000000003</v>
          </cell>
          <cell r="P113">
            <v>30.228296703296703</v>
          </cell>
          <cell r="R113">
            <v>529.8284642187081</v>
          </cell>
        </row>
        <row r="114">
          <cell r="H114" t="str">
            <v>BCATSS</v>
          </cell>
          <cell r="I114" t="str">
            <v>SUMMER:</v>
          </cell>
          <cell r="J114" t="str">
            <v>ECON</v>
          </cell>
          <cell r="L114">
            <v>0.8</v>
          </cell>
          <cell r="P114">
            <v>18.35857142857143</v>
          </cell>
          <cell r="R114">
            <v>693.7321428571428</v>
          </cell>
        </row>
        <row r="115">
          <cell r="H115" t="str">
            <v>A&amp;C</v>
          </cell>
          <cell r="I115" t="str">
            <v>SUMMER:</v>
          </cell>
          <cell r="J115" t="str">
            <v>ENG</v>
          </cell>
          <cell r="L115">
            <v>3.25</v>
          </cell>
          <cell r="P115">
            <v>42.634371511691874</v>
          </cell>
          <cell r="R115">
            <v>396.03808213690985</v>
          </cell>
        </row>
        <row r="116">
          <cell r="H116" t="str">
            <v>A&amp;C</v>
          </cell>
          <cell r="I116" t="str">
            <v>SUMMER:</v>
          </cell>
          <cell r="J116" t="str">
            <v>HUMN</v>
          </cell>
          <cell r="L116">
            <v>0.4</v>
          </cell>
          <cell r="P116">
            <v>9.25270935960591</v>
          </cell>
          <cell r="R116">
            <v>694.9255485893417</v>
          </cell>
        </row>
        <row r="117">
          <cell r="H117" t="str">
            <v>A&amp;C</v>
          </cell>
          <cell r="I117" t="str">
            <v>SUMMER:</v>
          </cell>
          <cell r="J117" t="str">
            <v>PHIL</v>
          </cell>
          <cell r="L117">
            <v>0.4</v>
          </cell>
          <cell r="P117">
            <v>9.25303951367781</v>
          </cell>
          <cell r="R117">
            <v>693.7581415544942</v>
          </cell>
        </row>
        <row r="118">
          <cell r="H118" t="str">
            <v>A&amp;C</v>
          </cell>
          <cell r="I118" t="str">
            <v>SUMMER:</v>
          </cell>
          <cell r="J118" t="str">
            <v>RELS</v>
          </cell>
          <cell r="L118">
            <v>0.2</v>
          </cell>
          <cell r="P118">
            <v>4.62</v>
          </cell>
          <cell r="R118">
            <v>695</v>
          </cell>
        </row>
        <row r="119">
          <cell r="H119" t="str">
            <v>A&amp;C</v>
          </cell>
          <cell r="I119" t="str">
            <v>SUMMER:</v>
          </cell>
          <cell r="J119" t="str">
            <v>SPCH</v>
          </cell>
          <cell r="L119">
            <v>0.8</v>
          </cell>
          <cell r="P119">
            <v>11.768642142062609</v>
          </cell>
          <cell r="R119">
            <v>455.08620689655174</v>
          </cell>
        </row>
        <row r="120">
          <cell r="H120" t="str">
            <v>A&amp;C</v>
          </cell>
          <cell r="I120" t="str">
            <v>SUMMER:</v>
          </cell>
          <cell r="J120" t="str">
            <v>THEA</v>
          </cell>
          <cell r="L120">
            <v>0.4</v>
          </cell>
          <cell r="P120">
            <v>11.953125</v>
          </cell>
          <cell r="R120">
            <v>925.78125</v>
          </cell>
        </row>
        <row r="121">
          <cell r="H121" t="str">
            <v>A&amp;C</v>
          </cell>
          <cell r="I121" t="str">
            <v>SUMMER:</v>
          </cell>
          <cell r="J121" t="str">
            <v>ASL</v>
          </cell>
          <cell r="L121">
            <v>0.2</v>
          </cell>
          <cell r="P121">
            <v>3.923809523809524</v>
          </cell>
          <cell r="R121">
            <v>604.7619047619047</v>
          </cell>
        </row>
        <row r="122">
          <cell r="H122" t="str">
            <v>A&amp;C</v>
          </cell>
          <cell r="I122" t="str">
            <v>SUMMER:</v>
          </cell>
          <cell r="J122" t="str">
            <v>MUS</v>
          </cell>
          <cell r="L122">
            <v>0.4</v>
          </cell>
          <cell r="P122">
            <v>8.969056603773584</v>
          </cell>
          <cell r="R122">
            <v>688.1132075471697</v>
          </cell>
        </row>
        <row r="123">
          <cell r="H123" t="str">
            <v>A&amp;C</v>
          </cell>
          <cell r="I123" t="str">
            <v>SUMMER:</v>
          </cell>
          <cell r="J123" t="str">
            <v>SPAN</v>
          </cell>
          <cell r="L123">
            <v>0.666</v>
          </cell>
          <cell r="P123">
            <v>8.537864923747279</v>
          </cell>
          <cell r="R123">
            <v>391.5680386268622</v>
          </cell>
        </row>
        <row r="124">
          <cell r="H124" t="str">
            <v>MSEPS</v>
          </cell>
          <cell r="I124" t="str">
            <v>SUMMER:</v>
          </cell>
          <cell r="J124" t="str">
            <v>MATH</v>
          </cell>
          <cell r="L124">
            <v>5.192</v>
          </cell>
          <cell r="P124">
            <v>95.20061429482845</v>
          </cell>
          <cell r="R124">
            <v>558.4719081969733</v>
          </cell>
        </row>
        <row r="125">
          <cell r="H125" t="str">
            <v>BCATSS</v>
          </cell>
          <cell r="I125" t="str">
            <v>SUMMER:</v>
          </cell>
          <cell r="J125" t="str">
            <v>POLI</v>
          </cell>
          <cell r="L125">
            <v>0.534</v>
          </cell>
          <cell r="P125">
            <v>12.341620879120878</v>
          </cell>
          <cell r="R125">
            <v>693.9128287442893</v>
          </cell>
        </row>
        <row r="126">
          <cell r="H126" t="str">
            <v>A&amp;C</v>
          </cell>
          <cell r="I126" t="str">
            <v>SUMMER:</v>
          </cell>
          <cell r="J126" t="str">
            <v>MSCM</v>
          </cell>
          <cell r="L126">
            <v>0.2</v>
          </cell>
          <cell r="P126">
            <v>3.8200000000000003</v>
          </cell>
          <cell r="R126">
            <v>575</v>
          </cell>
        </row>
        <row r="127">
          <cell r="H127" t="str">
            <v>BCATSS</v>
          </cell>
          <cell r="I127" t="str">
            <v>SUMMER:</v>
          </cell>
          <cell r="J127" t="str">
            <v>ANTH</v>
          </cell>
          <cell r="L127">
            <v>0.2</v>
          </cell>
          <cell r="P127">
            <v>3.0096774193548383</v>
          </cell>
          <cell r="R127">
            <v>1025</v>
          </cell>
        </row>
        <row r="128">
          <cell r="H128" t="str">
            <v>BCATSS</v>
          </cell>
          <cell r="I128" t="str">
            <v>SUMMER:</v>
          </cell>
          <cell r="J128" t="str">
            <v>BUSN</v>
          </cell>
          <cell r="L128">
            <v>0.267</v>
          </cell>
          <cell r="P128">
            <v>5.482926829268293</v>
          </cell>
          <cell r="R128">
            <v>617.5207819493925</v>
          </cell>
        </row>
        <row r="129">
          <cell r="H129" t="str">
            <v>BCATSS</v>
          </cell>
          <cell r="I129" t="str">
            <v>SUMMER:</v>
          </cell>
          <cell r="J129" t="str">
            <v>HIST</v>
          </cell>
          <cell r="L129">
            <v>1.5999999999999999</v>
          </cell>
          <cell r="P129">
            <v>36.23223147946543</v>
          </cell>
          <cell r="R129">
            <v>773.9838842520654</v>
          </cell>
        </row>
        <row r="130">
          <cell r="H130" t="str">
            <v>BCATSS</v>
          </cell>
          <cell r="I130" t="str">
            <v>SUMMER:</v>
          </cell>
          <cell r="J130" t="str">
            <v>PSYC</v>
          </cell>
          <cell r="L130">
            <v>1</v>
          </cell>
          <cell r="P130">
            <v>21.58223764113175</v>
          </cell>
          <cell r="R130">
            <v>654.9455377625837</v>
          </cell>
        </row>
        <row r="131">
          <cell r="H131" t="str">
            <v>BCATSS</v>
          </cell>
          <cell r="I131" t="str">
            <v>SUMMER:</v>
          </cell>
          <cell r="J131" t="str">
            <v>SOC</v>
          </cell>
          <cell r="L131">
            <v>1</v>
          </cell>
          <cell r="P131">
            <v>22.313823518671796</v>
          </cell>
          <cell r="R131">
            <v>678.2912533994561</v>
          </cell>
        </row>
        <row r="132">
          <cell r="H132" t="str">
            <v>MSEPS</v>
          </cell>
          <cell r="I132" t="str">
            <v>SUMMER:</v>
          </cell>
          <cell r="J132" t="str">
            <v>ACAD</v>
          </cell>
          <cell r="L132">
            <v>0.956</v>
          </cell>
          <cell r="P132">
            <v>8.560881578947368</v>
          </cell>
          <cell r="R132">
            <v>268.3642094252367</v>
          </cell>
        </row>
        <row r="133">
          <cell r="H133" t="str">
            <v>MSEPS</v>
          </cell>
          <cell r="I133" t="str">
            <v>SUMMER:</v>
          </cell>
          <cell r="J133" t="str">
            <v>ASTR</v>
          </cell>
          <cell r="L133">
            <v>0.4</v>
          </cell>
          <cell r="P133">
            <v>9.247905620360552</v>
          </cell>
          <cell r="R133">
            <v>693.0143160127252</v>
          </cell>
        </row>
        <row r="134">
          <cell r="H134" t="str">
            <v>MSEPS</v>
          </cell>
          <cell r="I134" t="str">
            <v>SUMMER:</v>
          </cell>
          <cell r="J134" t="str">
            <v>BIO SCI</v>
          </cell>
          <cell r="L134">
            <v>1.2</v>
          </cell>
          <cell r="P134">
            <v>20.792769377990428</v>
          </cell>
          <cell r="R134">
            <v>532.4231259968103</v>
          </cell>
        </row>
        <row r="135">
          <cell r="H135" t="str">
            <v>MSEPS</v>
          </cell>
          <cell r="I135" t="str">
            <v>SUMMER:</v>
          </cell>
          <cell r="J135" t="str">
            <v>FST</v>
          </cell>
          <cell r="L135">
            <v>0.674</v>
          </cell>
          <cell r="P135">
            <v>16.17749072356215</v>
          </cell>
          <cell r="R135">
            <v>724.9295321041824</v>
          </cell>
        </row>
        <row r="136">
          <cell r="H136" t="str">
            <v>MSEPS</v>
          </cell>
          <cell r="I136" t="str">
            <v>SUMMER:</v>
          </cell>
          <cell r="J136" t="str">
            <v>GEOG</v>
          </cell>
          <cell r="L136">
            <v>0.2</v>
          </cell>
          <cell r="P136">
            <v>4.5140625</v>
          </cell>
          <cell r="R136">
            <v>675</v>
          </cell>
        </row>
        <row r="137">
          <cell r="H137" t="str">
            <v>MSEPS</v>
          </cell>
          <cell r="I137" t="str">
            <v>SUMMER:</v>
          </cell>
          <cell r="J137" t="str">
            <v>GEOL</v>
          </cell>
          <cell r="L137">
            <v>0.2</v>
          </cell>
          <cell r="P137">
            <v>4.32</v>
          </cell>
          <cell r="R137">
            <v>650</v>
          </cell>
        </row>
        <row r="138">
          <cell r="H138" t="str">
            <v>MSEPS</v>
          </cell>
          <cell r="I138" t="str">
            <v>SUMMER:</v>
          </cell>
          <cell r="J138" t="str">
            <v>VWT</v>
          </cell>
          <cell r="L138">
            <v>0.28300000000000003</v>
          </cell>
          <cell r="P138">
            <v>4.28</v>
          </cell>
          <cell r="R138">
            <v>452.29681978798584</v>
          </cell>
        </row>
        <row r="139">
          <cell r="H139" t="str">
            <v>PEHN</v>
          </cell>
          <cell r="I139" t="str">
            <v>SUMMER:</v>
          </cell>
          <cell r="J139" t="str">
            <v>HLTH</v>
          </cell>
          <cell r="L139">
            <v>0.8</v>
          </cell>
          <cell r="P139">
            <v>19</v>
          </cell>
          <cell r="R139">
            <v>721.25</v>
          </cell>
        </row>
        <row r="140">
          <cell r="H140" t="str">
            <v>PEHN</v>
          </cell>
          <cell r="I140" t="str">
            <v>SUMMER:</v>
          </cell>
          <cell r="J140" t="str">
            <v>PE</v>
          </cell>
          <cell r="L140">
            <v>1.275</v>
          </cell>
          <cell r="P140">
            <v>35.6</v>
          </cell>
          <cell r="R140">
            <v>854.1176470588235</v>
          </cell>
        </row>
        <row r="141">
          <cell r="H141" t="str">
            <v>QUEST</v>
          </cell>
          <cell r="I141" t="str">
            <v>SUMMER:</v>
          </cell>
          <cell r="J141" t="str">
            <v>QUEST</v>
          </cell>
          <cell r="L141">
            <v>0.22533333333333333</v>
          </cell>
          <cell r="P141">
            <v>5.82</v>
          </cell>
          <cell r="R141">
            <v>776.6272189349113</v>
          </cell>
        </row>
        <row r="142">
          <cell r="J142" t="str">
            <v>Non-Credit</v>
          </cell>
          <cell r="L142">
            <v>1.9473333333333336</v>
          </cell>
          <cell r="P142">
            <v>16.738636363636363</v>
          </cell>
          <cell r="R142">
            <v>257.6172543649435</v>
          </cell>
        </row>
        <row r="143">
          <cell r="H143" t="str">
            <v>MSEPS</v>
          </cell>
          <cell r="I143" t="str">
            <v>FALL:</v>
          </cell>
          <cell r="J143" t="str">
            <v>ACADEMY</v>
          </cell>
          <cell r="L143">
            <v>3.51</v>
          </cell>
          <cell r="P143">
            <v>77.74</v>
          </cell>
          <cell r="R143">
            <v>664.3874643874644</v>
          </cell>
        </row>
        <row r="144">
          <cell r="I144" t="str">
            <v>SPRING:</v>
          </cell>
          <cell r="J144" t="str">
            <v>ACADEMY</v>
          </cell>
          <cell r="L144">
            <v>3.51</v>
          </cell>
          <cell r="P144">
            <v>77.74</v>
          </cell>
          <cell r="R144">
            <v>664.3874643874644</v>
          </cell>
        </row>
        <row r="145">
          <cell r="J145" t="str">
            <v>LRNS</v>
          </cell>
          <cell r="K145">
            <v>1.385</v>
          </cell>
          <cell r="L145">
            <v>1.385</v>
          </cell>
          <cell r="P145">
            <v>11.3</v>
          </cell>
          <cell r="R145">
            <v>244.76534296028882</v>
          </cell>
        </row>
        <row r="146">
          <cell r="J146" t="str">
            <v>LRNS</v>
          </cell>
          <cell r="K146">
            <v>1.034</v>
          </cell>
          <cell r="L146">
            <v>1.034</v>
          </cell>
          <cell r="P146">
            <v>7.619999999999999</v>
          </cell>
          <cell r="R146">
            <v>221.47001934235976</v>
          </cell>
        </row>
        <row r="147">
          <cell r="L147">
            <v>0</v>
          </cell>
          <cell r="P147">
            <v>0</v>
          </cell>
          <cell r="R147">
            <v>303.30330330330327</v>
          </cell>
        </row>
        <row r="148">
          <cell r="L148">
            <v>0.333</v>
          </cell>
          <cell r="P148">
            <v>4.56</v>
          </cell>
          <cell r="R148">
            <v>411.4114114114114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cipline Plan"/>
      <sheetName val="X-Listed Classes"/>
      <sheetName val="Course Addition Worksheet"/>
    </sheetNames>
    <sheetDataSet>
      <sheetData sheetId="0">
        <row r="2">
          <cell r="L2">
            <v>1.5999999999999999</v>
          </cell>
          <cell r="O2">
            <v>36.6</v>
          </cell>
          <cell r="R2">
            <v>703.1250000000001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60" zoomScaleNormal="160" zoomScalePageLayoutView="0" workbookViewId="0" topLeftCell="A1">
      <selection activeCell="C7" sqref="C7"/>
    </sheetView>
  </sheetViews>
  <sheetFormatPr defaultColWidth="9.140625" defaultRowHeight="12.75"/>
  <cols>
    <col min="1" max="1" width="17.8515625" style="0" customWidth="1"/>
    <col min="2" max="2" width="17.00390625" style="0" customWidth="1"/>
    <col min="3" max="3" width="12.57421875" style="0" customWidth="1"/>
    <col min="4" max="4" width="13.28125" style="0" customWidth="1"/>
    <col min="5" max="5" width="9.8515625" style="0" customWidth="1"/>
    <col min="6" max="6" width="9.57421875" style="0" customWidth="1"/>
  </cols>
  <sheetData>
    <row r="1" spans="1:6" ht="12.75">
      <c r="A1" s="4"/>
      <c r="B1" s="9" t="s">
        <v>19</v>
      </c>
      <c r="C1" s="9" t="s">
        <v>10</v>
      </c>
      <c r="D1" s="9" t="s">
        <v>20</v>
      </c>
      <c r="E1" s="9" t="s">
        <v>0</v>
      </c>
      <c r="F1" s="34" t="s">
        <v>37</v>
      </c>
    </row>
    <row r="2" spans="1:6" ht="12.75">
      <c r="A2" s="4" t="str">
        <f>TERM!A58</f>
        <v>FALL:</v>
      </c>
      <c r="B2" s="5">
        <f>TERM!C58</f>
        <v>201.10299999999995</v>
      </c>
      <c r="C2" s="5">
        <f>TERM!D58</f>
        <v>192.712</v>
      </c>
      <c r="D2" s="5">
        <f>TERM!E58</f>
        <v>-8.391000000000005</v>
      </c>
      <c r="E2" s="6">
        <f>TERM!F58</f>
        <v>3384.300536223881</v>
      </c>
      <c r="F2" s="7">
        <f>(E2*30)/C2</f>
        <v>526.8432484054778</v>
      </c>
    </row>
    <row r="3" spans="1:6" ht="12.75">
      <c r="A3" s="4" t="s">
        <v>27</v>
      </c>
      <c r="B3" s="5">
        <f>TERM!C115</f>
        <v>195.91299999999995</v>
      </c>
      <c r="C3" s="5">
        <f>TERM!D115+0.95</f>
        <v>188.2713333333333</v>
      </c>
      <c r="D3" s="5">
        <f>TERM!E115</f>
        <v>-8.59166666666664</v>
      </c>
      <c r="E3" s="6">
        <f>TERM!F115</f>
        <v>3119.2247680475384</v>
      </c>
      <c r="F3" s="7">
        <f>(E3*30)/C3</f>
        <v>497.0312866258246</v>
      </c>
    </row>
    <row r="4" spans="1:6" ht="12.75">
      <c r="A4" s="4" t="s">
        <v>21</v>
      </c>
      <c r="B4" s="5">
        <f>TERM!C156</f>
        <v>37.53699999999999</v>
      </c>
      <c r="C4" s="5">
        <f>TERM!D156</f>
        <v>28.062666666666658</v>
      </c>
      <c r="D4" s="5">
        <f>TERM!E156</f>
        <v>-9.474333333333336</v>
      </c>
      <c r="E4" s="6">
        <f>TERM!F156</f>
        <v>533.5682075733869</v>
      </c>
      <c r="F4" s="7">
        <f>(E4*30)/C4</f>
        <v>570.4036048083436</v>
      </c>
    </row>
    <row r="5" spans="1:6" ht="12.75">
      <c r="A5" s="4" t="str">
        <f>TERM!B157</f>
        <v>Non-Credit</v>
      </c>
      <c r="B5" s="5">
        <f>TERM!C157</f>
        <v>1.9473333333333336</v>
      </c>
      <c r="C5" s="5">
        <f>TERM!D157</f>
        <v>1.9473333333333336</v>
      </c>
      <c r="D5" s="5">
        <f>TERM!E157</f>
        <v>0</v>
      </c>
      <c r="E5" s="6">
        <f>TERM!F157</f>
        <v>16.738636363636363</v>
      </c>
      <c r="F5" s="3"/>
    </row>
    <row r="6" spans="1:6" ht="12.75">
      <c r="A6" s="11" t="s">
        <v>34</v>
      </c>
      <c r="B6" s="5">
        <v>0.784</v>
      </c>
      <c r="C6" s="5">
        <v>0.784</v>
      </c>
      <c r="D6" s="5">
        <v>0</v>
      </c>
      <c r="E6" s="6"/>
      <c r="F6" s="3"/>
    </row>
    <row r="7" spans="1:6" ht="12.75">
      <c r="A7" s="4"/>
      <c r="B7" s="5"/>
      <c r="C7" s="5"/>
      <c r="D7" s="5"/>
      <c r="E7" s="6"/>
      <c r="F7" s="3"/>
    </row>
    <row r="8" spans="1:6" ht="12.75">
      <c r="A8" s="30" t="s">
        <v>28</v>
      </c>
      <c r="B8" s="31">
        <f>SUM(B2:B6)</f>
        <v>437.2843333333332</v>
      </c>
      <c r="C8" s="31">
        <f>SUM(C2:C6)</f>
        <v>411.7773333333333</v>
      </c>
      <c r="D8" s="31">
        <f>SUM(D2:D6)</f>
        <v>-26.45699999999998</v>
      </c>
      <c r="E8" s="32">
        <f>SUM(E2:E6)</f>
        <v>7053.832148208442</v>
      </c>
      <c r="F8" s="7">
        <f>(E8*30)/C8</f>
        <v>513.90629671923</v>
      </c>
    </row>
    <row r="9" spans="1:5" ht="12.75">
      <c r="A9" s="30" t="s">
        <v>29</v>
      </c>
      <c r="B9" s="30"/>
      <c r="C9" s="30">
        <v>411.9</v>
      </c>
      <c r="D9" s="30"/>
      <c r="E9" s="30">
        <v>7001</v>
      </c>
    </row>
    <row r="10" spans="1:5" ht="12.75">
      <c r="A10" s="30" t="s">
        <v>30</v>
      </c>
      <c r="B10" s="30"/>
      <c r="C10" s="31">
        <f>C8-C9</f>
        <v>-0.1226666666667029</v>
      </c>
      <c r="D10" s="30"/>
      <c r="E10" s="32">
        <f>E8-E9</f>
        <v>52.83214820844205</v>
      </c>
    </row>
    <row r="12" spans="1:3" ht="12.75">
      <c r="A12" s="22"/>
      <c r="B12" s="22"/>
      <c r="C12" s="23"/>
    </row>
    <row r="13" spans="1:3" ht="12.75">
      <c r="A13" s="24" t="s">
        <v>31</v>
      </c>
      <c r="B13" s="25" t="s">
        <v>32</v>
      </c>
      <c r="C13" s="23">
        <v>4564.83</v>
      </c>
    </row>
    <row r="14" spans="1:3" ht="12.75">
      <c r="A14" s="24" t="s">
        <v>31</v>
      </c>
      <c r="B14" s="25" t="s">
        <v>33</v>
      </c>
      <c r="C14" s="23">
        <v>2744.96</v>
      </c>
    </row>
    <row r="15" spans="2:5" ht="15.75">
      <c r="B15" s="35"/>
      <c r="C15" s="36"/>
      <c r="D15" s="37"/>
      <c r="E15" s="38"/>
    </row>
    <row r="16" spans="1:5" ht="12.75">
      <c r="A16" s="24"/>
      <c r="B16" s="33"/>
      <c r="C16" s="35"/>
      <c r="D16" s="37"/>
      <c r="E16" s="38"/>
    </row>
    <row r="17" spans="1:5" ht="12.75">
      <c r="A17" s="24"/>
      <c r="B17" s="33"/>
      <c r="C17" s="35"/>
      <c r="D17" s="35"/>
      <c r="E17" s="35"/>
    </row>
    <row r="18" spans="1:5" ht="12.75">
      <c r="A18" s="24"/>
      <c r="B18" s="33"/>
      <c r="C18" s="35"/>
      <c r="D18" s="35"/>
      <c r="E18" s="35"/>
    </row>
    <row r="19" spans="2:5" ht="12.75">
      <c r="B19" s="39"/>
      <c r="C19" s="37"/>
      <c r="D19" s="37"/>
      <c r="E19" s="37"/>
    </row>
    <row r="20" spans="2:5" ht="12.75">
      <c r="B20" s="37"/>
      <c r="C20" s="40"/>
      <c r="D20" s="41"/>
      <c r="E20" s="40"/>
    </row>
    <row r="21" spans="2:5" ht="12.75">
      <c r="B21" s="37"/>
      <c r="C21" s="40"/>
      <c r="D21" s="41"/>
      <c r="E21" s="40"/>
    </row>
    <row r="22" spans="2:5" ht="12.75">
      <c r="B22" s="37"/>
      <c r="C22" s="40"/>
      <c r="D22" s="41"/>
      <c r="E22" s="40"/>
    </row>
    <row r="23" spans="2:5" ht="12.75">
      <c r="B23" s="37"/>
      <c r="C23" s="40"/>
      <c r="D23" s="41"/>
      <c r="E23" s="40"/>
    </row>
    <row r="24" spans="2:5" ht="12.75">
      <c r="B24" s="37"/>
      <c r="C24" s="40"/>
      <c r="D24" s="41"/>
      <c r="E24" s="40"/>
    </row>
    <row r="25" spans="2:5" ht="12.75">
      <c r="B25" s="37"/>
      <c r="C25" s="40"/>
      <c r="D25" s="41"/>
      <c r="E25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zoomScale="150" zoomScaleNormal="150" zoomScalePageLayoutView="0" workbookViewId="0" topLeftCell="A1">
      <pane ySplit="1" topLeftCell="A86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2" max="2" width="18.140625" style="0" customWidth="1"/>
    <col min="4" max="4" width="11.28125" style="0" customWidth="1"/>
    <col min="5" max="5" width="11.421875" style="0" customWidth="1"/>
    <col min="6" max="6" width="7.8515625" style="0" customWidth="1"/>
    <col min="7" max="7" width="10.8515625" style="0" bestFit="1" customWidth="1"/>
  </cols>
  <sheetData>
    <row r="1" spans="1:8" ht="12.75">
      <c r="A1" s="8" t="str">
        <f>'DISCIPLINE PLAN TOTALS'!A1</f>
        <v>DIV</v>
      </c>
      <c r="B1" s="8" t="str">
        <f>'DISCIPLINE PLAN TOTALS'!B1</f>
        <v>Dept.</v>
      </c>
      <c r="C1" s="8" t="str">
        <f>'DISCIPLINE PLAN TOTALS'!C1</f>
        <v>Term</v>
      </c>
      <c r="D1" s="8" t="str">
        <f>'DISCIPLINE PLAN TOTALS'!D1</f>
        <v>FTEF 09-10</v>
      </c>
      <c r="E1" s="8" t="str">
        <f>'DISCIPLINE PLAN TOTALS'!E1</f>
        <v>FTEF 10-11</v>
      </c>
      <c r="F1" s="8" t="str">
        <f>'DISCIPLINE PLAN TOTALS'!F1</f>
        <v>DIFF</v>
      </c>
      <c r="G1" s="8" t="str">
        <f>'DISCIPLINE PLAN TOTALS'!G1</f>
        <v>FTES</v>
      </c>
      <c r="H1" s="8" t="str">
        <f>'DISCIPLINE PLAN TOTALS'!H1</f>
        <v>PROD.</v>
      </c>
    </row>
    <row r="2" spans="1:8" ht="12.75">
      <c r="A2" s="4" t="str">
        <f>'DISCIPLINE PLAN TOTALS'!A2</f>
        <v>A&amp;C</v>
      </c>
      <c r="B2" s="4" t="str">
        <f>'DISCIPLINE PLAN TOTALS'!B2</f>
        <v>ART</v>
      </c>
      <c r="C2" s="4" t="str">
        <f>'DISCIPLINE PLAN TOTALS'!C2</f>
        <v>FALL:</v>
      </c>
      <c r="D2" s="5">
        <f>'DISCIPLINE PLAN TOTALS'!D2</f>
        <v>3.1516666666666673</v>
      </c>
      <c r="E2" s="5">
        <f>'DISCIPLINE PLAN TOTALS'!E2</f>
        <v>3.3676666666666675</v>
      </c>
      <c r="F2" s="5">
        <f>'DISCIPLINE PLAN TOTALS'!F2</f>
        <v>0.2160000000000002</v>
      </c>
      <c r="G2" s="6">
        <f>'DISCIPLINE PLAN TOTALS'!G2</f>
        <v>62.13895569958188</v>
      </c>
      <c r="H2" s="7">
        <f>'DISCIPLINE PLAN TOTALS'!H2</f>
        <v>570.6066227533819</v>
      </c>
    </row>
    <row r="3" spans="1:8" ht="12.75">
      <c r="A3" s="4" t="str">
        <f>'DISCIPLINE PLAN TOTALS'!A3</f>
        <v>A&amp;C</v>
      </c>
      <c r="B3" s="4" t="str">
        <f>'DISCIPLINE PLAN TOTALS'!B3</f>
        <v>ART</v>
      </c>
      <c r="C3" s="4" t="str">
        <f>'DISCIPLINE PLAN TOTALS'!C3</f>
        <v>Spring:</v>
      </c>
      <c r="D3" s="5">
        <f>'DISCIPLINE PLAN TOTALS'!D3</f>
        <v>3.1710000000000003</v>
      </c>
      <c r="E3" s="5">
        <f>'DISCIPLINE PLAN TOTALS'!E3</f>
        <v>2.4850000000000003</v>
      </c>
      <c r="F3" s="5">
        <f>'DISCIPLINE PLAN TOTALS'!F3</f>
        <v>-0.6859999999999999</v>
      </c>
      <c r="G3" s="6">
        <f>'DISCIPLINE PLAN TOTALS'!G3</f>
        <v>46.013043423845566</v>
      </c>
      <c r="H3" s="7">
        <f>'DISCIPLINE PLAN TOTALS'!H3</f>
        <v>579.476861167002</v>
      </c>
    </row>
    <row r="4" spans="1:8" ht="12.75">
      <c r="A4" s="4" t="str">
        <f>'DISCIPLINE PLAN TOTALS'!A4</f>
        <v>A&amp;C</v>
      </c>
      <c r="B4" s="4" t="str">
        <f>'DISCIPLINE PLAN TOTALS'!B4</f>
        <v>ART</v>
      </c>
      <c r="C4" s="4" t="str">
        <f>'DISCIPLINE PLAN TOTALS'!C4</f>
        <v>SUMMER:</v>
      </c>
      <c r="D4" s="5">
        <f>'DISCIPLINE PLAN TOTALS'!D4</f>
        <v>0.933</v>
      </c>
      <c r="E4" s="5">
        <f>'DISCIPLINE PLAN TOTALS'!E4</f>
        <v>0.4</v>
      </c>
      <c r="F4" s="5">
        <f>'DISCIPLINE PLAN TOTALS'!F4</f>
        <v>-0.533</v>
      </c>
      <c r="G4" s="6">
        <f>'DISCIPLINE PLAN TOTALS'!G4</f>
        <v>9.538</v>
      </c>
      <c r="H4" s="7">
        <f>'DISCIPLINE PLAN TOTALS'!H4</f>
        <v>717.2499999999999</v>
      </c>
    </row>
    <row r="5" spans="1:8" ht="12.75">
      <c r="A5" s="4" t="str">
        <f>'DISCIPLINE PLAN TOTALS'!A5</f>
        <v>A&amp;C</v>
      </c>
      <c r="B5" s="4" t="str">
        <f>'DISCIPLINE PLAN TOTALS'!B5</f>
        <v>ASL</v>
      </c>
      <c r="C5" s="4" t="str">
        <f>'DISCIPLINE PLAN TOTALS'!C5</f>
        <v>FALL:</v>
      </c>
      <c r="D5" s="5">
        <f>'DISCIPLINE PLAN TOTALS'!D5</f>
        <v>0.8</v>
      </c>
      <c r="E5" s="5">
        <f>'DISCIPLINE PLAN TOTALS'!E5</f>
        <v>0.8</v>
      </c>
      <c r="F5" s="5">
        <f>'DISCIPLINE PLAN TOTALS'!F5</f>
        <v>0</v>
      </c>
      <c r="G5" s="6">
        <f>'DISCIPLINE PLAN TOTALS'!G5</f>
        <v>14.402439024390244</v>
      </c>
      <c r="H5" s="7">
        <f>'DISCIPLINE PLAN TOTALS'!H5</f>
        <v>543.75</v>
      </c>
    </row>
    <row r="6" spans="1:8" ht="12.75">
      <c r="A6" s="4" t="str">
        <f>'DISCIPLINE PLAN TOTALS'!A6</f>
        <v>A&amp;C</v>
      </c>
      <c r="B6" s="4" t="str">
        <f>'DISCIPLINE PLAN TOTALS'!B6</f>
        <v>ASL</v>
      </c>
      <c r="C6" s="4" t="str">
        <f>'DISCIPLINE PLAN TOTALS'!C6</f>
        <v>Spring:</v>
      </c>
      <c r="D6" s="5">
        <f>'DISCIPLINE PLAN TOTALS'!D6</f>
        <v>0.8</v>
      </c>
      <c r="E6" s="5">
        <f>'DISCIPLINE PLAN TOTALS'!E6</f>
        <v>0.8</v>
      </c>
      <c r="F6" s="5">
        <f>'DISCIPLINE PLAN TOTALS'!F6</f>
        <v>0</v>
      </c>
      <c r="G6" s="6">
        <f>'DISCIPLINE PLAN TOTALS'!G6</f>
        <v>13.91304347826087</v>
      </c>
      <c r="H6" s="7">
        <f>'DISCIPLINE PLAN TOTALS'!H6</f>
        <v>525</v>
      </c>
    </row>
    <row r="7" spans="1:8" ht="12.75">
      <c r="A7" s="4" t="str">
        <f>'DISCIPLINE PLAN TOTALS'!A7</f>
        <v>A&amp;C</v>
      </c>
      <c r="B7" s="4" t="str">
        <f>'DISCIPLINE PLAN TOTALS'!B7</f>
        <v>ASL</v>
      </c>
      <c r="C7" s="4" t="str">
        <f>'DISCIPLINE PLAN TOTALS'!C7</f>
        <v>SUMMER:</v>
      </c>
      <c r="D7" s="5">
        <f>'DISCIPLINE PLAN TOTALS'!D7</f>
        <v>0.4</v>
      </c>
      <c r="E7" s="5">
        <f>'DISCIPLINE PLAN TOTALS'!E7</f>
        <v>0.2</v>
      </c>
      <c r="F7" s="5">
        <f>'DISCIPLINE PLAN TOTALS'!F7</f>
        <v>-0.2</v>
      </c>
      <c r="G7" s="6">
        <f>'DISCIPLINE PLAN TOTALS'!G7</f>
        <v>3.923809523809524</v>
      </c>
      <c r="H7" s="7">
        <f>'DISCIPLINE PLAN TOTALS'!H7</f>
        <v>604.7619047619047</v>
      </c>
    </row>
    <row r="8" spans="1:8" ht="12.75">
      <c r="A8" s="4" t="str">
        <f>'DISCIPLINE PLAN TOTALS'!A8</f>
        <v>A&amp;C</v>
      </c>
      <c r="B8" s="4" t="str">
        <f>'DISCIPLINE PLAN TOTALS'!B8</f>
        <v>DANC</v>
      </c>
      <c r="C8" s="4" t="str">
        <f>'DISCIPLINE PLAN TOTALS'!C8</f>
        <v>FALL:</v>
      </c>
      <c r="D8" s="5">
        <f>'DISCIPLINE PLAN TOTALS'!D8</f>
        <v>0.616</v>
      </c>
      <c r="E8" s="5">
        <f>'DISCIPLINE PLAN TOTALS'!E8</f>
        <v>0.616</v>
      </c>
      <c r="F8" s="5">
        <f>'DISCIPLINE PLAN TOTALS'!F8</f>
        <v>0</v>
      </c>
      <c r="G8" s="6">
        <f>'DISCIPLINE PLAN TOTALS'!G8</f>
        <v>10</v>
      </c>
      <c r="H8" s="7">
        <f>'DISCIPLINE PLAN TOTALS'!H8</f>
        <v>487.012987012987</v>
      </c>
    </row>
    <row r="9" spans="1:8" ht="12.75">
      <c r="A9" s="4" t="str">
        <f>'DISCIPLINE PLAN TOTALS'!A9</f>
        <v>A&amp;C</v>
      </c>
      <c r="B9" s="4" t="str">
        <f>'DISCIPLINE PLAN TOTALS'!B9</f>
        <v>DANC</v>
      </c>
      <c r="C9" s="4" t="str">
        <f>'DISCIPLINE PLAN TOTALS'!C9</f>
        <v>Spring:</v>
      </c>
      <c r="D9" s="5">
        <f>'DISCIPLINE PLAN TOTALS'!D9</f>
        <v>0.616</v>
      </c>
      <c r="E9" s="5">
        <f>'DISCIPLINE PLAN TOTALS'!E9</f>
        <v>0.617</v>
      </c>
      <c r="F9" s="5">
        <f>'DISCIPLINE PLAN TOTALS'!F9</f>
        <v>0.0010000000000000009</v>
      </c>
      <c r="G9" s="6">
        <f>'DISCIPLINE PLAN TOTALS'!G9</f>
        <v>10.5</v>
      </c>
      <c r="H9" s="7">
        <f>'DISCIPLINE PLAN TOTALS'!H9</f>
        <v>510.5348460291734</v>
      </c>
    </row>
    <row r="10" spans="1:8" ht="12.75">
      <c r="A10" s="4" t="str">
        <f>'DISCIPLINE PLAN TOTALS'!A10</f>
        <v>A&amp;C</v>
      </c>
      <c r="B10" s="4" t="str">
        <f>'DISCIPLINE PLAN TOTALS'!B10</f>
        <v>ENG</v>
      </c>
      <c r="C10" s="4" t="str">
        <f>'DISCIPLINE PLAN TOTALS'!C10</f>
        <v>FALL:</v>
      </c>
      <c r="D10" s="5">
        <f>'DISCIPLINE PLAN TOTALS'!D10</f>
        <v>22.818000000000012</v>
      </c>
      <c r="E10" s="5">
        <f>'DISCIPLINE PLAN TOTALS'!E10</f>
        <v>22.968000000000014</v>
      </c>
      <c r="F10" s="5">
        <f>'DISCIPLINE PLAN TOTALS'!F10</f>
        <v>0.15000000000000213</v>
      </c>
      <c r="G10" s="6">
        <f>'DISCIPLINE PLAN TOTALS'!G10</f>
        <v>304.68096211489296</v>
      </c>
      <c r="H10" s="7">
        <f>'DISCIPLINE PLAN TOTALS'!H10</f>
        <v>402.5379570566006</v>
      </c>
    </row>
    <row r="11" spans="1:8" ht="12.75">
      <c r="A11" s="4" t="str">
        <f>'DISCIPLINE PLAN TOTALS'!A11</f>
        <v>A&amp;C</v>
      </c>
      <c r="B11" s="4" t="str">
        <f>'DISCIPLINE PLAN TOTALS'!B11</f>
        <v>ENG</v>
      </c>
      <c r="C11" s="4" t="str">
        <f>'DISCIPLINE PLAN TOTALS'!C11</f>
        <v>Spring:</v>
      </c>
      <c r="D11" s="5">
        <f>'DISCIPLINE PLAN TOTALS'!D11</f>
        <v>22.535</v>
      </c>
      <c r="E11" s="5">
        <f>'DISCIPLINE PLAN TOTALS'!E11</f>
        <v>22.31766666666668</v>
      </c>
      <c r="F11" s="5">
        <f>'DISCIPLINE PLAN TOTALS'!F11</f>
        <v>-0.21733333333332183</v>
      </c>
      <c r="G11" s="6">
        <f>'DISCIPLINE PLAN TOTALS'!G11</f>
        <v>305.72957871578376</v>
      </c>
      <c r="H11" s="7">
        <f>'DISCIPLINE PLAN TOTALS'!H11</f>
        <v>417.06750776318694</v>
      </c>
    </row>
    <row r="12" spans="1:8" ht="12.75">
      <c r="A12" s="4" t="str">
        <f>'DISCIPLINE PLAN TOTALS'!A12</f>
        <v>A&amp;C</v>
      </c>
      <c r="B12" s="4" t="str">
        <f>'DISCIPLINE PLAN TOTALS'!B12</f>
        <v>ENG</v>
      </c>
      <c r="C12" s="4" t="str">
        <f>'DISCIPLINE PLAN TOTALS'!C12</f>
        <v>SUMMER:</v>
      </c>
      <c r="D12" s="5">
        <f>'DISCIPLINE PLAN TOTALS'!D12</f>
        <v>4</v>
      </c>
      <c r="E12" s="5">
        <f>'DISCIPLINE PLAN TOTALS'!E12</f>
        <v>3.25</v>
      </c>
      <c r="F12" s="5">
        <f>'DISCIPLINE PLAN TOTALS'!F12</f>
        <v>-0.75</v>
      </c>
      <c r="G12" s="6">
        <f>'DISCIPLINE PLAN TOTALS'!G12</f>
        <v>42.634371511691874</v>
      </c>
      <c r="H12" s="7">
        <f>'DISCIPLINE PLAN TOTALS'!H12</f>
        <v>396.03808213690985</v>
      </c>
    </row>
    <row r="13" spans="1:8" ht="12.75">
      <c r="A13" s="4" t="str">
        <f>'DISCIPLINE PLAN TOTALS'!A13</f>
        <v>A&amp;C</v>
      </c>
      <c r="B13" s="4" t="str">
        <f>'DISCIPLINE PLAN TOTALS'!B13</f>
        <v>ESL</v>
      </c>
      <c r="C13" s="4" t="str">
        <f>'DISCIPLINE PLAN TOTALS'!C13</f>
        <v>FALL:</v>
      </c>
      <c r="D13" s="5">
        <f>'DISCIPLINE PLAN TOTALS'!D13</f>
        <v>10.209000000000001</v>
      </c>
      <c r="E13" s="5">
        <f>'DISCIPLINE PLAN TOTALS'!E13</f>
        <v>9.454</v>
      </c>
      <c r="F13" s="5">
        <f>'DISCIPLINE PLAN TOTALS'!F13</f>
        <v>-0.7550000000000008</v>
      </c>
      <c r="G13" s="6">
        <f>'DISCIPLINE PLAN TOTALS'!G13</f>
        <v>79.59704964638928</v>
      </c>
      <c r="H13" s="7">
        <f>'DISCIPLINE PLAN TOTALS'!H13</f>
        <v>320.81652694005174</v>
      </c>
    </row>
    <row r="14" spans="1:8" ht="12.75">
      <c r="A14" s="4" t="str">
        <f>'DISCIPLINE PLAN TOTALS'!A14</f>
        <v>A&amp;C</v>
      </c>
      <c r="B14" s="4" t="str">
        <f>'DISCIPLINE PLAN TOTALS'!B14</f>
        <v>ESL</v>
      </c>
      <c r="C14" s="4" t="str">
        <f>'DISCIPLINE PLAN TOTALS'!C14</f>
        <v>Spring:</v>
      </c>
      <c r="D14" s="5">
        <f>'DISCIPLINE PLAN TOTALS'!D14</f>
        <v>10.841333333333335</v>
      </c>
      <c r="E14" s="5">
        <f>'DISCIPLINE PLAN TOTALS'!E14</f>
        <v>9.555</v>
      </c>
      <c r="F14" s="5">
        <f>'DISCIPLINE PLAN TOTALS'!F14</f>
        <v>-1.286333333333335</v>
      </c>
      <c r="G14" s="6">
        <f>'DISCIPLINE PLAN TOTALS'!G14</f>
        <v>78.75523059588586</v>
      </c>
      <c r="H14" s="7">
        <f>'DISCIPLINE PLAN TOTALS'!H14</f>
        <v>304.0278520540622</v>
      </c>
    </row>
    <row r="15" spans="1:8" ht="12.75">
      <c r="A15" s="4" t="str">
        <f>'DISCIPLINE PLAN TOTALS'!A15</f>
        <v>A&amp;C</v>
      </c>
      <c r="B15" s="4" t="str">
        <f>'DISCIPLINE PLAN TOTALS'!B15</f>
        <v>ESL</v>
      </c>
      <c r="C15" s="4" t="str">
        <f>'DISCIPLINE PLAN TOTALS'!C15</f>
        <v>SUMMER:</v>
      </c>
      <c r="D15" s="5">
        <f>'DISCIPLINE PLAN TOTALS'!D15</f>
        <v>0.18333333333333332</v>
      </c>
      <c r="E15" s="5">
        <f>'DISCIPLINE PLAN TOTALS'!E15</f>
        <v>0</v>
      </c>
      <c r="F15" s="5">
        <f>'DISCIPLINE PLAN TOTALS'!F15</f>
        <v>-0.18333333333333332</v>
      </c>
      <c r="G15" s="6">
        <f>'DISCIPLINE PLAN TOTALS'!G15</f>
        <v>0</v>
      </c>
      <c r="H15" s="7">
        <f>'DISCIPLINE PLAN TOTALS'!H15</f>
        <v>0</v>
      </c>
    </row>
    <row r="16" spans="1:8" ht="12.75">
      <c r="A16" s="4" t="str">
        <f>'DISCIPLINE PLAN TOTALS'!A16</f>
        <v>A&amp;C</v>
      </c>
      <c r="B16" s="4" t="str">
        <f>'DISCIPLINE PLAN TOTALS'!B16</f>
        <v>FREN</v>
      </c>
      <c r="C16" s="4" t="str">
        <f>'DISCIPLINE PLAN TOTALS'!C16</f>
        <v>FALL:</v>
      </c>
      <c r="D16" s="5">
        <f>'DISCIPLINE PLAN TOTALS'!D16</f>
        <v>0.9326666666666668</v>
      </c>
      <c r="E16" s="5">
        <f>'DISCIPLINE PLAN TOTALS'!E16</f>
        <v>0.6000000000000001</v>
      </c>
      <c r="F16" s="5">
        <f>'DISCIPLINE PLAN TOTALS'!F16</f>
        <v>-0.33266666666666667</v>
      </c>
      <c r="G16" s="6">
        <f>'DISCIPLINE PLAN TOTALS'!G16</f>
        <v>7.470000000000001</v>
      </c>
      <c r="H16" s="7">
        <f>'DISCIPLINE PLAN TOTALS'!H16</f>
        <v>381.66666666666663</v>
      </c>
    </row>
    <row r="17" spans="1:8" ht="12.75">
      <c r="A17" s="4" t="str">
        <f>'DISCIPLINE PLAN TOTALS'!A17</f>
        <v>A&amp;C</v>
      </c>
      <c r="B17" s="4" t="str">
        <f>'DISCIPLINE PLAN TOTALS'!B17</f>
        <v>FREN</v>
      </c>
      <c r="C17" s="4" t="str">
        <f>'DISCIPLINE PLAN TOTALS'!C17</f>
        <v>Spring:</v>
      </c>
      <c r="D17" s="5">
        <f>'DISCIPLINE PLAN TOTALS'!D17</f>
        <v>0.933</v>
      </c>
      <c r="E17" s="5">
        <f>'DISCIPLINE PLAN TOTALS'!E17</f>
        <v>0.933</v>
      </c>
      <c r="F17" s="5">
        <f>'DISCIPLINE PLAN TOTALS'!F17</f>
        <v>0</v>
      </c>
      <c r="G17" s="6">
        <f>'DISCIPLINE PLAN TOTALS'!G17</f>
        <v>9.600000000000001</v>
      </c>
      <c r="H17" s="7">
        <f>'DISCIPLINE PLAN TOTALS'!H17</f>
        <v>314.0407288317256</v>
      </c>
    </row>
    <row r="18" spans="1:8" ht="12.75">
      <c r="A18" s="4" t="str">
        <f>'DISCIPLINE PLAN TOTALS'!A18</f>
        <v>A&amp;C</v>
      </c>
      <c r="B18" s="4" t="str">
        <f>'DISCIPLINE PLAN TOTALS'!B18</f>
        <v>FREN</v>
      </c>
      <c r="C18" s="4" t="str">
        <f>'DISCIPLINE PLAN TOTALS'!C18</f>
        <v>SUMMER:</v>
      </c>
      <c r="D18" s="5">
        <f>'DISCIPLINE PLAN TOTALS'!D18</f>
        <v>0.333</v>
      </c>
      <c r="E18" s="5">
        <f>'DISCIPLINE PLAN TOTALS'!E18</f>
        <v>0</v>
      </c>
      <c r="F18" s="5">
        <f>'DISCIPLINE PLAN TOTALS'!F18</f>
        <v>-0.333</v>
      </c>
      <c r="G18" s="6">
        <f>'DISCIPLINE PLAN TOTALS'!G18</f>
        <v>0</v>
      </c>
      <c r="H18" s="7">
        <f>'DISCIPLINE PLAN TOTALS'!H18</f>
        <v>303.30330330330327</v>
      </c>
    </row>
    <row r="19" spans="1:8" ht="12.75">
      <c r="A19" s="4" t="str">
        <f>'DISCIPLINE PLAN TOTALS'!A19</f>
        <v>A&amp;C</v>
      </c>
      <c r="B19" s="4" t="str">
        <f>'DISCIPLINE PLAN TOTALS'!B19</f>
        <v>HUMN</v>
      </c>
      <c r="C19" s="4" t="str">
        <f>'DISCIPLINE PLAN TOTALS'!C19</f>
        <v>FALL:</v>
      </c>
      <c r="D19" s="5">
        <f>'DISCIPLINE PLAN TOTALS'!D19</f>
        <v>1.4</v>
      </c>
      <c r="E19" s="5">
        <f>'DISCIPLINE PLAN TOTALS'!E19</f>
        <v>1.2</v>
      </c>
      <c r="F19" s="5">
        <f>'DISCIPLINE PLAN TOTALS'!F19</f>
        <v>-0.19999999999999996</v>
      </c>
      <c r="G19" s="6">
        <f>'DISCIPLINE PLAN TOTALS'!G19</f>
        <v>26.555706521739133</v>
      </c>
      <c r="H19" s="7">
        <f>'DISCIPLINE PLAN TOTALS'!H19</f>
        <v>666.1684782608696</v>
      </c>
    </row>
    <row r="20" spans="1:8" ht="12.75">
      <c r="A20" s="4" t="str">
        <f>'DISCIPLINE PLAN TOTALS'!A20</f>
        <v>A&amp;C</v>
      </c>
      <c r="B20" s="4" t="str">
        <f>'DISCIPLINE PLAN TOTALS'!B20</f>
        <v>HUMN</v>
      </c>
      <c r="C20" s="4" t="str">
        <f>'DISCIPLINE PLAN TOTALS'!C20</f>
        <v>Spring:</v>
      </c>
      <c r="D20" s="5">
        <f>'DISCIPLINE PLAN TOTALS'!D20</f>
        <v>1.4</v>
      </c>
      <c r="E20" s="5">
        <f>'DISCIPLINE PLAN TOTALS'!E20</f>
        <v>1.2</v>
      </c>
      <c r="F20" s="5">
        <f>'DISCIPLINE PLAN TOTALS'!F20</f>
        <v>-0.19999999999999996</v>
      </c>
      <c r="G20" s="6">
        <f>'DISCIPLINE PLAN TOTALS'!G20</f>
        <v>25.383096331310213</v>
      </c>
      <c r="H20" s="7">
        <f>'DISCIPLINE PLAN TOTALS'!H20</f>
        <v>652.9255319148937</v>
      </c>
    </row>
    <row r="21" spans="1:8" ht="12.75">
      <c r="A21" s="4" t="str">
        <f>'DISCIPLINE PLAN TOTALS'!A21</f>
        <v>A&amp;C</v>
      </c>
      <c r="B21" s="4" t="str">
        <f>'DISCIPLINE PLAN TOTALS'!B21</f>
        <v>HUMN</v>
      </c>
      <c r="C21" s="4" t="str">
        <f>'DISCIPLINE PLAN TOTALS'!C21</f>
        <v>SUMMER:</v>
      </c>
      <c r="D21" s="5">
        <f>'DISCIPLINE PLAN TOTALS'!D21</f>
        <v>0.28</v>
      </c>
      <c r="E21" s="5">
        <f>'DISCIPLINE PLAN TOTALS'!E21</f>
        <v>0.4</v>
      </c>
      <c r="F21" s="5">
        <f>'DISCIPLINE PLAN TOTALS'!F21</f>
        <v>0.12</v>
      </c>
      <c r="G21" s="6">
        <f>'DISCIPLINE PLAN TOTALS'!G21</f>
        <v>9.25270935960591</v>
      </c>
      <c r="H21" s="7">
        <f>'DISCIPLINE PLAN TOTALS'!H21</f>
        <v>694.9255485893417</v>
      </c>
    </row>
    <row r="22" spans="1:8" ht="12.75">
      <c r="A22" s="4" t="str">
        <f>'DISCIPLINE PLAN TOTALS'!A22</f>
        <v>A&amp;C</v>
      </c>
      <c r="B22" s="4" t="str">
        <f>'DISCIPLINE PLAN TOTALS'!B22</f>
        <v>INTD</v>
      </c>
      <c r="C22" s="4" t="str">
        <f>'DISCIPLINE PLAN TOTALS'!C22</f>
        <v>FALL:</v>
      </c>
      <c r="D22" s="5">
        <f>'DISCIPLINE PLAN TOTALS'!D22</f>
        <v>1.2489999999999999</v>
      </c>
      <c r="E22" s="5">
        <f>'DISCIPLINE PLAN TOTALS'!E22</f>
        <v>1.2489999999999999</v>
      </c>
      <c r="F22" s="5">
        <f>'DISCIPLINE PLAN TOTALS'!F22</f>
        <v>0</v>
      </c>
      <c r="G22" s="6">
        <f>'DISCIPLINE PLAN TOTALS'!G22</f>
        <v>18.477005444646096</v>
      </c>
      <c r="H22" s="7">
        <f>'DISCIPLINE PLAN TOTALS'!H22</f>
        <v>452.3618895116093</v>
      </c>
    </row>
    <row r="23" spans="1:8" ht="12.75">
      <c r="A23" s="4" t="str">
        <f>'DISCIPLINE PLAN TOTALS'!A23</f>
        <v>A&amp;C</v>
      </c>
      <c r="B23" s="4" t="str">
        <f>'DISCIPLINE PLAN TOTALS'!B23</f>
        <v>INTD</v>
      </c>
      <c r="C23" s="4" t="str">
        <f>'DISCIPLINE PLAN TOTALS'!C23</f>
        <v>Spring:</v>
      </c>
      <c r="D23" s="5">
        <f>'DISCIPLINE PLAN TOTALS'!D23</f>
        <v>1.4493333333333331</v>
      </c>
      <c r="E23" s="5">
        <f>'DISCIPLINE PLAN TOTALS'!E23</f>
        <v>1.049</v>
      </c>
      <c r="F23" s="5">
        <f>'DISCIPLINE PLAN TOTALS'!F23</f>
        <v>-0.4003333333333332</v>
      </c>
      <c r="G23" s="6">
        <f>'DISCIPLINE PLAN TOTALS'!G23</f>
        <v>14.050089126559715</v>
      </c>
      <c r="H23" s="7">
        <f>'DISCIPLINE PLAN TOTALS'!H23</f>
        <v>407.0543374642517</v>
      </c>
    </row>
    <row r="24" spans="1:8" ht="12.75">
      <c r="A24" s="4" t="str">
        <f>'DISCIPLINE PLAN TOTALS'!A24</f>
        <v>A&amp;C</v>
      </c>
      <c r="B24" s="4" t="str">
        <f>'DISCIPLINE PLAN TOTALS'!B24</f>
        <v>ITLN</v>
      </c>
      <c r="C24" s="4" t="str">
        <f>'DISCIPLINE PLAN TOTALS'!C24</f>
        <v>FALL:</v>
      </c>
      <c r="D24" s="5">
        <f>'DISCIPLINE PLAN TOTALS'!D24</f>
        <v>0.9326666666666668</v>
      </c>
      <c r="E24" s="5">
        <f>'DISCIPLINE PLAN TOTALS'!E24</f>
        <v>0.666</v>
      </c>
      <c r="F24" s="5">
        <f>'DISCIPLINE PLAN TOTALS'!F24</f>
        <v>-0.2666666666666667</v>
      </c>
      <c r="G24" s="6">
        <f>'DISCIPLINE PLAN TOTALS'!G24</f>
        <v>8.33</v>
      </c>
      <c r="H24" s="7">
        <f>'DISCIPLINE PLAN TOTALS'!H24</f>
        <v>375.37537537537537</v>
      </c>
    </row>
    <row r="25" spans="1:8" ht="12.75">
      <c r="A25" s="4" t="str">
        <f>'DISCIPLINE PLAN TOTALS'!A25</f>
        <v>A&amp;C</v>
      </c>
      <c r="B25" s="4" t="str">
        <f>'DISCIPLINE PLAN TOTALS'!B25</f>
        <v>ITLN</v>
      </c>
      <c r="C25" s="4" t="str">
        <f>'DISCIPLINE PLAN TOTALS'!C25</f>
        <v>Spring:</v>
      </c>
      <c r="D25" s="5">
        <f>'DISCIPLINE PLAN TOTALS'!D25</f>
        <v>0.666</v>
      </c>
      <c r="E25" s="5">
        <f>'DISCIPLINE PLAN TOTALS'!E25</f>
        <v>0.666</v>
      </c>
      <c r="F25" s="5">
        <f>'DISCIPLINE PLAN TOTALS'!F25</f>
        <v>0</v>
      </c>
      <c r="G25" s="6">
        <f>'DISCIPLINE PLAN TOTALS'!G25</f>
        <v>8.33</v>
      </c>
      <c r="H25" s="7">
        <f>'DISCIPLINE PLAN TOTALS'!H25</f>
        <v>375.37537537537537</v>
      </c>
    </row>
    <row r="26" spans="1:8" ht="12.75">
      <c r="A26" s="4" t="str">
        <f>'DISCIPLINE PLAN TOTALS'!A26</f>
        <v>A&amp;C</v>
      </c>
      <c r="B26" s="4" t="str">
        <f>'DISCIPLINE PLAN TOTALS'!B26</f>
        <v>ITLN</v>
      </c>
      <c r="C26" s="4" t="str">
        <f>'DISCIPLINE PLAN TOTALS'!C26</f>
        <v>SUMMER:</v>
      </c>
      <c r="D26" s="5">
        <f>'DISCIPLINE PLAN TOTALS'!D26</f>
        <v>0.333</v>
      </c>
      <c r="E26" s="5">
        <f>'DISCIPLINE PLAN TOTALS'!E26</f>
        <v>0.333</v>
      </c>
      <c r="F26" s="5">
        <f>'DISCIPLINE PLAN TOTALS'!F26</f>
        <v>0</v>
      </c>
      <c r="G26" s="6">
        <f>'DISCIPLINE PLAN TOTALS'!G26</f>
        <v>4.56</v>
      </c>
      <c r="H26" s="7">
        <f>'DISCIPLINE PLAN TOTALS'!H26</f>
        <v>411.4114114114114</v>
      </c>
    </row>
    <row r="27" spans="1:8" ht="12.75">
      <c r="A27" s="4" t="str">
        <f>'DISCIPLINE PLAN TOTALS'!A27</f>
        <v>A&amp;C</v>
      </c>
      <c r="B27" s="4" t="str">
        <f>'DISCIPLINE PLAN TOTALS'!B27</f>
        <v>MSCM</v>
      </c>
      <c r="C27" s="4" t="str">
        <f>'DISCIPLINE PLAN TOTALS'!C27</f>
        <v>FALL:</v>
      </c>
      <c r="D27" s="5">
        <f>'DISCIPLINE PLAN TOTALS'!D27</f>
        <v>2.551</v>
      </c>
      <c r="E27" s="5">
        <f>'DISCIPLINE PLAN TOTALS'!E27</f>
        <v>2.6406666666666667</v>
      </c>
      <c r="F27" s="5">
        <f>'DISCIPLINE PLAN TOTALS'!F27</f>
        <v>0.08966666666666656</v>
      </c>
      <c r="G27" s="6">
        <f>'DISCIPLINE PLAN TOTALS'!G27</f>
        <v>35.986895424836604</v>
      </c>
      <c r="H27" s="7">
        <f>'DISCIPLINE PLAN TOTALS'!H27</f>
        <v>418.07624337288564</v>
      </c>
    </row>
    <row r="28" spans="1:8" ht="12.75">
      <c r="A28" s="4" t="str">
        <f>'DISCIPLINE PLAN TOTALS'!A28</f>
        <v>A&amp;C</v>
      </c>
      <c r="B28" s="4" t="str">
        <f>'DISCIPLINE PLAN TOTALS'!B28</f>
        <v>MSCM</v>
      </c>
      <c r="C28" s="4" t="str">
        <f>'DISCIPLINE PLAN TOTALS'!C28</f>
        <v>Spring:</v>
      </c>
      <c r="D28" s="5">
        <f>'DISCIPLINE PLAN TOTALS'!D28</f>
        <v>1.651</v>
      </c>
      <c r="E28" s="5">
        <f>'DISCIPLINE PLAN TOTALS'!E28</f>
        <v>1.7576666666666667</v>
      </c>
      <c r="F28" s="5">
        <f>'DISCIPLINE PLAN TOTALS'!F28</f>
        <v>0.10666666666666669</v>
      </c>
      <c r="G28" s="6">
        <f>'DISCIPLINE PLAN TOTALS'!G28</f>
        <v>31.969754901101652</v>
      </c>
      <c r="H28" s="7">
        <f>'DISCIPLINE PLAN TOTALS'!H28</f>
        <v>551.3507922004035</v>
      </c>
    </row>
    <row r="29" spans="1:8" ht="12.75">
      <c r="A29" s="4" t="str">
        <f>'DISCIPLINE PLAN TOTALS'!A29</f>
        <v>A&amp;C</v>
      </c>
      <c r="B29" s="4" t="str">
        <f>'DISCIPLINE PLAN TOTALS'!B29</f>
        <v>MSCM</v>
      </c>
      <c r="C29" s="4" t="str">
        <f>'DISCIPLINE PLAN TOTALS'!C29</f>
        <v>SUMMER:</v>
      </c>
      <c r="D29" s="5">
        <f>'DISCIPLINE PLAN TOTALS'!D29</f>
        <v>0.2</v>
      </c>
      <c r="E29" s="5">
        <f>'DISCIPLINE PLAN TOTALS'!E29</f>
        <v>0.2</v>
      </c>
      <c r="F29" s="5">
        <f>'DISCIPLINE PLAN TOTALS'!F29</f>
        <v>0</v>
      </c>
      <c r="G29" s="6">
        <f>'DISCIPLINE PLAN TOTALS'!G29</f>
        <v>3.8200000000000003</v>
      </c>
      <c r="H29" s="7">
        <f>'DISCIPLINE PLAN TOTALS'!H29</f>
        <v>575</v>
      </c>
    </row>
    <row r="30" spans="1:8" ht="12.75">
      <c r="A30" s="4" t="str">
        <f>'DISCIPLINE PLAN TOTALS'!A30</f>
        <v>A&amp;C</v>
      </c>
      <c r="B30" s="4" t="str">
        <f>'DISCIPLINE PLAN TOTALS'!B30</f>
        <v>MUS</v>
      </c>
      <c r="C30" s="4" t="str">
        <f>'DISCIPLINE PLAN TOTALS'!C30</f>
        <v>FALL:</v>
      </c>
      <c r="D30" s="5">
        <f>'DISCIPLINE PLAN TOTALS'!D30</f>
        <v>4.816666666666668</v>
      </c>
      <c r="E30" s="5">
        <f>'DISCIPLINE PLAN TOTALS'!E30</f>
        <v>4.766000000000002</v>
      </c>
      <c r="F30" s="5">
        <f>'DISCIPLINE PLAN TOTALS'!F30</f>
        <v>-0.050666666666666416</v>
      </c>
      <c r="G30" s="6">
        <f>'DISCIPLINE PLAN TOTALS'!G30</f>
        <v>71.53643024479135</v>
      </c>
      <c r="H30" s="7">
        <f>'DISCIPLINE PLAN TOTALS'!H30</f>
        <v>462.3183153397168</v>
      </c>
    </row>
    <row r="31" spans="1:8" ht="12.75">
      <c r="A31" s="4" t="str">
        <f>'DISCIPLINE PLAN TOTALS'!A31</f>
        <v>A&amp;C</v>
      </c>
      <c r="B31" s="4" t="str">
        <f>'DISCIPLINE PLAN TOTALS'!B31</f>
        <v>MUS</v>
      </c>
      <c r="C31" s="4" t="str">
        <f>'DISCIPLINE PLAN TOTALS'!C31</f>
        <v>Spring:</v>
      </c>
      <c r="D31" s="5">
        <f>'DISCIPLINE PLAN TOTALS'!D31</f>
        <v>4.949666666666668</v>
      </c>
      <c r="E31" s="5">
        <f>'DISCIPLINE PLAN TOTALS'!E31</f>
        <v>4.0329999999999995</v>
      </c>
      <c r="F31" s="5">
        <f>'DISCIPLINE PLAN TOTALS'!F31</f>
        <v>-0.9166666666666687</v>
      </c>
      <c r="G31" s="6">
        <f>'DISCIPLINE PLAN TOTALS'!G31</f>
        <v>64.99617419024453</v>
      </c>
      <c r="H31" s="7">
        <f>'DISCIPLINE PLAN TOTALS'!H31</f>
        <v>490.064113917325</v>
      </c>
    </row>
    <row r="32" spans="1:8" ht="12.75">
      <c r="A32" s="4" t="str">
        <f>'DISCIPLINE PLAN TOTALS'!A32</f>
        <v>A&amp;C</v>
      </c>
      <c r="B32" s="4" t="str">
        <f>'DISCIPLINE PLAN TOTALS'!B32</f>
        <v>MUS</v>
      </c>
      <c r="C32" s="4" t="str">
        <f>'DISCIPLINE PLAN TOTALS'!C32</f>
        <v>SUMMER:</v>
      </c>
      <c r="D32" s="5">
        <f>'DISCIPLINE PLAN TOTALS'!D32</f>
        <v>0.6</v>
      </c>
      <c r="E32" s="5">
        <f>'DISCIPLINE PLAN TOTALS'!E32</f>
        <v>0.4</v>
      </c>
      <c r="F32" s="5">
        <f>'DISCIPLINE PLAN TOTALS'!F32</f>
        <v>-0.19999999999999996</v>
      </c>
      <c r="G32" s="6">
        <f>'DISCIPLINE PLAN TOTALS'!G32</f>
        <v>8.969056603773584</v>
      </c>
      <c r="H32" s="7">
        <f>'DISCIPLINE PLAN TOTALS'!H32</f>
        <v>688.1132075471697</v>
      </c>
    </row>
    <row r="33" spans="1:8" ht="12.75">
      <c r="A33" s="4" t="str">
        <f>'DISCIPLINE PLAN TOTALS'!A33</f>
        <v>A&amp;C</v>
      </c>
      <c r="B33" s="4" t="str">
        <f>'DISCIPLINE PLAN TOTALS'!B33</f>
        <v>PHIL</v>
      </c>
      <c r="C33" s="4" t="str">
        <f>'DISCIPLINE PLAN TOTALS'!C33</f>
        <v>FALL:</v>
      </c>
      <c r="D33" s="5">
        <f>'DISCIPLINE PLAN TOTALS'!D33</f>
        <v>1.2</v>
      </c>
      <c r="E33" s="5">
        <f>'DISCIPLINE PLAN TOTALS'!E33</f>
        <v>1</v>
      </c>
      <c r="F33" s="5">
        <f>'DISCIPLINE PLAN TOTALS'!F33</f>
        <v>-0.19999999999999996</v>
      </c>
      <c r="G33" s="6">
        <f>'DISCIPLINE PLAN TOTALS'!G33</f>
        <v>22.35326086956522</v>
      </c>
      <c r="H33" s="7">
        <f>'DISCIPLINE PLAN TOTALS'!H33</f>
        <v>674.0217391304348</v>
      </c>
    </row>
    <row r="34" spans="1:8" ht="12.75">
      <c r="A34" s="4" t="str">
        <f>'DISCIPLINE PLAN TOTALS'!A34</f>
        <v>A&amp;C</v>
      </c>
      <c r="B34" s="4" t="str">
        <f>'DISCIPLINE PLAN TOTALS'!B34</f>
        <v>PHIL</v>
      </c>
      <c r="C34" s="4" t="str">
        <f>'DISCIPLINE PLAN TOTALS'!C34</f>
        <v>Spring:</v>
      </c>
      <c r="D34" s="5">
        <f>'DISCIPLINE PLAN TOTALS'!D34</f>
        <v>1.6</v>
      </c>
      <c r="E34" s="5">
        <f>'DISCIPLINE PLAN TOTALS'!E34</f>
        <v>1</v>
      </c>
      <c r="F34" s="5">
        <f>'DISCIPLINE PLAN TOTALS'!F34</f>
        <v>-0.6000000000000001</v>
      </c>
      <c r="G34" s="6">
        <f>'DISCIPLINE PLAN TOTALS'!G34</f>
        <v>21.16127659574468</v>
      </c>
      <c r="H34" s="7">
        <f>'DISCIPLINE PLAN TOTALS'!H34</f>
        <v>637.9787234042553</v>
      </c>
    </row>
    <row r="35" spans="1:8" ht="12.75">
      <c r="A35" s="4" t="str">
        <f>'DISCIPLINE PLAN TOTALS'!A35</f>
        <v>A&amp;C</v>
      </c>
      <c r="B35" s="4" t="str">
        <f>'DISCIPLINE PLAN TOTALS'!B35</f>
        <v>PHIL</v>
      </c>
      <c r="C35" s="4" t="str">
        <f>'DISCIPLINE PLAN TOTALS'!C35</f>
        <v>SUMMER:</v>
      </c>
      <c r="D35" s="5">
        <f>'DISCIPLINE PLAN TOTALS'!D35</f>
        <v>0.8</v>
      </c>
      <c r="E35" s="5">
        <f>'DISCIPLINE PLAN TOTALS'!E35</f>
        <v>0.4</v>
      </c>
      <c r="F35" s="5">
        <f>'DISCIPLINE PLAN TOTALS'!F35</f>
        <v>-0.4</v>
      </c>
      <c r="G35" s="6">
        <f>'DISCIPLINE PLAN TOTALS'!G35</f>
        <v>9.25303951367781</v>
      </c>
      <c r="H35" s="7">
        <f>'DISCIPLINE PLAN TOTALS'!H35</f>
        <v>693.7581415544942</v>
      </c>
    </row>
    <row r="36" spans="1:8" ht="12.75">
      <c r="A36" s="4" t="str">
        <f>'DISCIPLINE PLAN TOTALS'!A36</f>
        <v>A&amp;C</v>
      </c>
      <c r="B36" s="4" t="str">
        <f>'DISCIPLINE PLAN TOTALS'!B36</f>
        <v>PHOT</v>
      </c>
      <c r="C36" s="4" t="str">
        <f>'DISCIPLINE PLAN TOTALS'!C36</f>
        <v>FALL:</v>
      </c>
      <c r="D36" s="5">
        <f>'DISCIPLINE PLAN TOTALS'!D36</f>
        <v>2.3</v>
      </c>
      <c r="E36" s="5">
        <f>'DISCIPLINE PLAN TOTALS'!E36</f>
        <v>2.1330000000000005</v>
      </c>
      <c r="F36" s="5">
        <f>'DISCIPLINE PLAN TOTALS'!F36</f>
        <v>-0.16699999999999937</v>
      </c>
      <c r="G36" s="6">
        <f>'DISCIPLINE PLAN TOTALS'!G36</f>
        <v>43.62188505747127</v>
      </c>
      <c r="H36" s="7">
        <f>'DISCIPLINE PLAN TOTALS'!H36</f>
        <v>620.2531645569619</v>
      </c>
    </row>
    <row r="37" spans="1:8" ht="12.75">
      <c r="A37" s="4" t="str">
        <f>'DISCIPLINE PLAN TOTALS'!A37</f>
        <v>A&amp;C</v>
      </c>
      <c r="B37" s="4" t="str">
        <f>'DISCIPLINE PLAN TOTALS'!B37</f>
        <v>PHOT</v>
      </c>
      <c r="C37" s="4" t="str">
        <f>'DISCIPLINE PLAN TOTALS'!C37</f>
        <v>Spring:</v>
      </c>
      <c r="D37" s="5">
        <f>'DISCIPLINE PLAN TOTALS'!D37</f>
        <v>2.55</v>
      </c>
      <c r="E37" s="5">
        <f>'DISCIPLINE PLAN TOTALS'!E37</f>
        <v>2.099333333333333</v>
      </c>
      <c r="F37" s="5">
        <f>'DISCIPLINE PLAN TOTALS'!F37</f>
        <v>-0.45066666666666677</v>
      </c>
      <c r="G37" s="6">
        <f>'DISCIPLINE PLAN TOTALS'!G37</f>
        <v>45.05226495726496</v>
      </c>
      <c r="H37" s="7">
        <f>'DISCIPLINE PLAN TOTALS'!H37</f>
        <v>654.0833068699059</v>
      </c>
    </row>
    <row r="38" spans="1:8" ht="12.75">
      <c r="A38" s="4" t="str">
        <f>'DISCIPLINE PLAN TOTALS'!A38</f>
        <v>A&amp;C</v>
      </c>
      <c r="B38" s="4" t="str">
        <f>'DISCIPLINE PLAN TOTALS'!B38</f>
        <v>RELS</v>
      </c>
      <c r="C38" s="4" t="str">
        <f>'DISCIPLINE PLAN TOTALS'!C38</f>
        <v>FALL:</v>
      </c>
      <c r="D38" s="5">
        <f>'DISCIPLINE PLAN TOTALS'!D38</f>
        <v>1</v>
      </c>
      <c r="E38" s="5">
        <f>'DISCIPLINE PLAN TOTALS'!E38</f>
        <v>0.8</v>
      </c>
      <c r="F38" s="5">
        <f>'DISCIPLINE PLAN TOTALS'!F38</f>
        <v>-0.19999999999999996</v>
      </c>
      <c r="G38" s="6">
        <f>'DISCIPLINE PLAN TOTALS'!G38</f>
        <v>17.521348837209302</v>
      </c>
      <c r="H38" s="7">
        <f>'DISCIPLINE PLAN TOTALS'!H38</f>
        <v>679.5</v>
      </c>
    </row>
    <row r="39" spans="1:8" ht="12.75">
      <c r="A39" s="4" t="str">
        <f>'DISCIPLINE PLAN TOTALS'!A39</f>
        <v>A&amp;C</v>
      </c>
      <c r="B39" s="4" t="str">
        <f>'DISCIPLINE PLAN TOTALS'!B39</f>
        <v>RELS</v>
      </c>
      <c r="C39" s="4" t="str">
        <f>'DISCIPLINE PLAN TOTALS'!C39</f>
        <v>Spring:</v>
      </c>
      <c r="D39" s="5">
        <f>'DISCIPLINE PLAN TOTALS'!D39</f>
        <v>1</v>
      </c>
      <c r="E39" s="5">
        <f>'DISCIPLINE PLAN TOTALS'!E39</f>
        <v>0.8</v>
      </c>
      <c r="F39" s="5">
        <f>'DISCIPLINE PLAN TOTALS'!F39</f>
        <v>-0.19999999999999996</v>
      </c>
      <c r="G39" s="6">
        <f>'DISCIPLINE PLAN TOTALS'!G39</f>
        <v>11.627659574468085</v>
      </c>
      <c r="H39" s="7">
        <f>'DISCIPLINE PLAN TOTALS'!H39</f>
        <v>447.28723404255317</v>
      </c>
    </row>
    <row r="40" spans="1:8" ht="12.75">
      <c r="A40" s="4" t="str">
        <f>'DISCIPLINE PLAN TOTALS'!A40</f>
        <v>A&amp;C</v>
      </c>
      <c r="B40" s="4" t="str">
        <f>'DISCIPLINE PLAN TOTALS'!B40</f>
        <v>RELS</v>
      </c>
      <c r="C40" s="4" t="str">
        <f>'DISCIPLINE PLAN TOTALS'!C40</f>
        <v>SUMMER:</v>
      </c>
      <c r="D40" s="5">
        <f>'DISCIPLINE PLAN TOTALS'!D40</f>
        <v>0.6</v>
      </c>
      <c r="E40" s="5">
        <f>'DISCIPLINE PLAN TOTALS'!E40</f>
        <v>0.2</v>
      </c>
      <c r="F40" s="5">
        <f>'DISCIPLINE PLAN TOTALS'!F40</f>
        <v>-0.39999999999999997</v>
      </c>
      <c r="G40" s="6">
        <f>'DISCIPLINE PLAN TOTALS'!G40</f>
        <v>4.62</v>
      </c>
      <c r="H40" s="7">
        <f>'DISCIPLINE PLAN TOTALS'!H40</f>
        <v>695</v>
      </c>
    </row>
    <row r="41" spans="1:8" ht="12.75">
      <c r="A41" s="4" t="str">
        <f>'DISCIPLINE PLAN TOTALS'!A41</f>
        <v>A&amp;C</v>
      </c>
      <c r="B41" s="4" t="str">
        <f>'DISCIPLINE PLAN TOTALS'!B41</f>
        <v>SPAN</v>
      </c>
      <c r="C41" s="4" t="str">
        <f>'DISCIPLINE PLAN TOTALS'!C41</f>
        <v>FALL:</v>
      </c>
      <c r="D41" s="5">
        <f>'DISCIPLINE PLAN TOTALS'!D41</f>
        <v>2.264666666666667</v>
      </c>
      <c r="E41" s="5">
        <f>'DISCIPLINE PLAN TOTALS'!E41</f>
        <v>1.932</v>
      </c>
      <c r="F41" s="5">
        <f>'DISCIPLINE PLAN TOTALS'!F41</f>
        <v>-0.3326666666666669</v>
      </c>
      <c r="G41" s="6">
        <f>'DISCIPLINE PLAN TOTALS'!G41</f>
        <v>30.25474960715994</v>
      </c>
      <c r="H41" s="7">
        <f>'DISCIPLINE PLAN TOTALS'!H41</f>
        <v>480.6854091751117</v>
      </c>
    </row>
    <row r="42" spans="1:8" ht="12.75">
      <c r="A42" s="4" t="str">
        <f>'DISCIPLINE PLAN TOTALS'!A42</f>
        <v>A&amp;C</v>
      </c>
      <c r="B42" s="4" t="str">
        <f>'DISCIPLINE PLAN TOTALS'!B42</f>
        <v>SPAN</v>
      </c>
      <c r="C42" s="4" t="str">
        <f>'DISCIPLINE PLAN TOTALS'!C42</f>
        <v>Spring:</v>
      </c>
      <c r="D42" s="5">
        <f>'DISCIPLINE PLAN TOTALS'!D42</f>
        <v>1.932</v>
      </c>
      <c r="E42" s="5">
        <f>'DISCIPLINE PLAN TOTALS'!E42</f>
        <v>1.932</v>
      </c>
      <c r="F42" s="5">
        <f>'DISCIPLINE PLAN TOTALS'!F42</f>
        <v>0</v>
      </c>
      <c r="G42" s="6">
        <f>'DISCIPLINE PLAN TOTALS'!G42</f>
        <v>25.233622711670485</v>
      </c>
      <c r="H42" s="7">
        <f>'DISCIPLINE PLAN TOTALS'!H42</f>
        <v>407.8674948240166</v>
      </c>
    </row>
    <row r="43" spans="1:8" ht="12.75">
      <c r="A43" s="4" t="str">
        <f>'DISCIPLINE PLAN TOTALS'!A43</f>
        <v>A&amp;C</v>
      </c>
      <c r="B43" s="4" t="str">
        <f>'DISCIPLINE PLAN TOTALS'!B43</f>
        <v>SPAN</v>
      </c>
      <c r="C43" s="4" t="str">
        <f>'DISCIPLINE PLAN TOTALS'!C43</f>
        <v>SUMMER:</v>
      </c>
      <c r="D43" s="5">
        <f>'DISCIPLINE PLAN TOTALS'!D43</f>
        <v>0.6663333333333333</v>
      </c>
      <c r="E43" s="5">
        <f>'DISCIPLINE PLAN TOTALS'!E43</f>
        <v>0.666</v>
      </c>
      <c r="F43" s="5">
        <f>'DISCIPLINE PLAN TOTALS'!F43</f>
        <v>-0.0003333333333332966</v>
      </c>
      <c r="G43" s="6">
        <f>'DISCIPLINE PLAN TOTALS'!G43</f>
        <v>8.537864923747279</v>
      </c>
      <c r="H43" s="7">
        <f>'DISCIPLINE PLAN TOTALS'!H43</f>
        <v>391.5680386268622</v>
      </c>
    </row>
    <row r="44" spans="1:8" ht="12.75">
      <c r="A44" s="4" t="str">
        <f>'DISCIPLINE PLAN TOTALS'!A44</f>
        <v>A&amp;C</v>
      </c>
      <c r="B44" s="4" t="str">
        <f>'DISCIPLINE PLAN TOTALS'!B44</f>
        <v>SPCH</v>
      </c>
      <c r="C44" s="4" t="str">
        <f>'DISCIPLINE PLAN TOTALS'!C44</f>
        <v>FALL:</v>
      </c>
      <c r="D44" s="5">
        <f>'DISCIPLINE PLAN TOTALS'!D44</f>
        <v>4.34</v>
      </c>
      <c r="E44" s="5">
        <f>'DISCIPLINE PLAN TOTALS'!E44</f>
        <v>4.340000000000002</v>
      </c>
      <c r="F44" s="5">
        <f>'DISCIPLINE PLAN TOTALS'!F44</f>
        <v>0</v>
      </c>
      <c r="G44" s="6">
        <f>'DISCIPLINE PLAN TOTALS'!G44</f>
        <v>56.36037739142578</v>
      </c>
      <c r="H44" s="7">
        <f>'DISCIPLINE PLAN TOTALS'!H44</f>
        <v>399.52430503939337</v>
      </c>
    </row>
    <row r="45" spans="1:8" ht="12.75">
      <c r="A45" s="4" t="str">
        <f>'DISCIPLINE PLAN TOTALS'!A45</f>
        <v>A&amp;C</v>
      </c>
      <c r="B45" s="4" t="str">
        <f>'DISCIPLINE PLAN TOTALS'!B45</f>
        <v>SPCH</v>
      </c>
      <c r="C45" s="4" t="str">
        <f>'DISCIPLINE PLAN TOTALS'!C45</f>
        <v>Spring:</v>
      </c>
      <c r="D45" s="5">
        <f>'DISCIPLINE PLAN TOTALS'!D45</f>
        <v>4.54</v>
      </c>
      <c r="E45" s="5">
        <f>'DISCIPLINE PLAN TOTALS'!E45</f>
        <v>4.160000000000001</v>
      </c>
      <c r="F45" s="5">
        <f>'DISCIPLINE PLAN TOTALS'!F45</f>
        <v>-0.379999999999999</v>
      </c>
      <c r="G45" s="6">
        <f>'DISCIPLINE PLAN TOTALS'!G45</f>
        <v>59.53500464376733</v>
      </c>
      <c r="H45" s="7">
        <f>'DISCIPLINE PLAN TOTALS'!H45</f>
        <v>439.8883374689825</v>
      </c>
    </row>
    <row r="46" spans="1:8" ht="12.75">
      <c r="A46" s="4" t="str">
        <f>'DISCIPLINE PLAN TOTALS'!A46</f>
        <v>A&amp;C</v>
      </c>
      <c r="B46" s="4" t="str">
        <f>'DISCIPLINE PLAN TOTALS'!B46</f>
        <v>SPCH</v>
      </c>
      <c r="C46" s="4" t="str">
        <f>'DISCIPLINE PLAN TOTALS'!C46</f>
        <v>SUMMER:</v>
      </c>
      <c r="D46" s="5">
        <f>'DISCIPLINE PLAN TOTALS'!D46</f>
        <v>0.8</v>
      </c>
      <c r="E46" s="5">
        <f>'DISCIPLINE PLAN TOTALS'!E46</f>
        <v>0.8</v>
      </c>
      <c r="F46" s="5">
        <f>'DISCIPLINE PLAN TOTALS'!F46</f>
        <v>0</v>
      </c>
      <c r="G46" s="6">
        <f>'DISCIPLINE PLAN TOTALS'!G46</f>
        <v>11.768642142062609</v>
      </c>
      <c r="H46" s="7">
        <f>'DISCIPLINE PLAN TOTALS'!H46</f>
        <v>455.08620689655174</v>
      </c>
    </row>
    <row r="47" spans="1:8" ht="12.75">
      <c r="A47" s="4" t="str">
        <f>'DISCIPLINE PLAN TOTALS'!A47</f>
        <v>A&amp;C</v>
      </c>
      <c r="B47" s="4" t="str">
        <f>'DISCIPLINE PLAN TOTALS'!B47</f>
        <v>THEA</v>
      </c>
      <c r="C47" s="4" t="str">
        <f>'DISCIPLINE PLAN TOTALS'!C47</f>
        <v>FALL:</v>
      </c>
      <c r="D47" s="5">
        <f>'DISCIPLINE PLAN TOTALS'!D47</f>
        <v>2.2</v>
      </c>
      <c r="E47" s="5">
        <f>'DISCIPLINE PLAN TOTALS'!E47</f>
        <v>2.2</v>
      </c>
      <c r="F47" s="5">
        <f>'DISCIPLINE PLAN TOTALS'!F47</f>
        <v>0</v>
      </c>
      <c r="G47" s="6">
        <f>'DISCIPLINE PLAN TOTALS'!G47</f>
        <v>42.38503052503052</v>
      </c>
      <c r="H47" s="7">
        <f>'DISCIPLINE PLAN TOTALS'!H47</f>
        <v>604.9067599067598</v>
      </c>
    </row>
    <row r="48" spans="1:8" ht="12.75">
      <c r="A48" s="4" t="str">
        <f>'DISCIPLINE PLAN TOTALS'!A48</f>
        <v>A&amp;C</v>
      </c>
      <c r="B48" s="4" t="str">
        <f>'DISCIPLINE PLAN TOTALS'!B48</f>
        <v>THEA</v>
      </c>
      <c r="C48" s="4" t="str">
        <f>'DISCIPLINE PLAN TOTALS'!C48</f>
        <v>Spring:</v>
      </c>
      <c r="D48" s="5">
        <f>'DISCIPLINE PLAN TOTALS'!D48</f>
        <v>2.267</v>
      </c>
      <c r="E48" s="5">
        <f>'DISCIPLINE PLAN TOTALS'!E48</f>
        <v>2.034</v>
      </c>
      <c r="F48" s="5">
        <f>'DISCIPLINE PLAN TOTALS'!F48</f>
        <v>-0.2330000000000001</v>
      </c>
      <c r="G48" s="6">
        <f>'DISCIPLINE PLAN TOTALS'!G48</f>
        <v>41.479824561403504</v>
      </c>
      <c r="H48" s="7">
        <f>'DISCIPLINE PLAN TOTALS'!H48</f>
        <v>612.0761863141412</v>
      </c>
    </row>
    <row r="49" spans="1:8" ht="12.75">
      <c r="A49" s="4" t="str">
        <f>'DISCIPLINE PLAN TOTALS'!A49</f>
        <v>A&amp;C</v>
      </c>
      <c r="B49" s="4" t="str">
        <f>'DISCIPLINE PLAN TOTALS'!B49</f>
        <v>THEA</v>
      </c>
      <c r="C49" s="4" t="str">
        <f>'DISCIPLINE PLAN TOTALS'!C49</f>
        <v>SUMMER:</v>
      </c>
      <c r="D49" s="5">
        <f>'DISCIPLINE PLAN TOTALS'!D49</f>
        <v>1.8</v>
      </c>
      <c r="E49" s="5">
        <f>'DISCIPLINE PLAN TOTALS'!E49</f>
        <v>0.4</v>
      </c>
      <c r="F49" s="5">
        <f>'DISCIPLINE PLAN TOTALS'!F49</f>
        <v>-1.4</v>
      </c>
      <c r="G49" s="6">
        <f>'DISCIPLINE PLAN TOTALS'!G49</f>
        <v>11.953125</v>
      </c>
      <c r="H49" s="7">
        <f>'DISCIPLINE PLAN TOTALS'!H49</f>
        <v>925.78125</v>
      </c>
    </row>
    <row r="50" spans="1:8" ht="12.75">
      <c r="A50" s="4" t="str">
        <f>'DISCIPLINE PLAN TOTALS'!A50</f>
        <v>A&amp;C</v>
      </c>
      <c r="B50" s="4" t="str">
        <f>'DISCIPLINE PLAN TOTALS'!B50</f>
        <v>VCOM</v>
      </c>
      <c r="C50" s="4" t="str">
        <f>'DISCIPLINE PLAN TOTALS'!C50</f>
        <v>FALL:</v>
      </c>
      <c r="D50" s="5">
        <f>'DISCIPLINE PLAN TOTALS'!D50</f>
        <v>3.4326666666666674</v>
      </c>
      <c r="E50" s="5">
        <f>'DISCIPLINE PLAN TOTALS'!E50</f>
        <v>3.099</v>
      </c>
      <c r="F50" s="5">
        <f>'DISCIPLINE PLAN TOTALS'!F50</f>
        <v>-0.3336666666666672</v>
      </c>
      <c r="G50" s="6">
        <f>'DISCIPLINE PLAN TOTALS'!G50</f>
        <v>70.59589139061082</v>
      </c>
      <c r="H50" s="7">
        <f>'DISCIPLINE PLAN TOTALS'!H50</f>
        <v>696.4508488410123</v>
      </c>
    </row>
    <row r="51" spans="1:8" ht="12.75">
      <c r="A51" s="4" t="str">
        <f>'DISCIPLINE PLAN TOTALS'!A51</f>
        <v>A&amp;C</v>
      </c>
      <c r="B51" s="4" t="str">
        <f>'DISCIPLINE PLAN TOTALS'!B51</f>
        <v>VCOM</v>
      </c>
      <c r="C51" s="4" t="str">
        <f>'DISCIPLINE PLAN TOTALS'!C51</f>
        <v>Spring:</v>
      </c>
      <c r="D51" s="5">
        <f>'DISCIPLINE PLAN TOTALS'!D51</f>
        <v>3.083</v>
      </c>
      <c r="E51" s="5">
        <f>'DISCIPLINE PLAN TOTALS'!E51</f>
        <v>3.6660000000000004</v>
      </c>
      <c r="F51" s="5">
        <f>'DISCIPLINE PLAN TOTALS'!F51</f>
        <v>0.5830000000000002</v>
      </c>
      <c r="G51" s="6">
        <f>'DISCIPLINE PLAN TOTALS'!G51</f>
        <v>58.502863635502145</v>
      </c>
      <c r="H51" s="7">
        <f>'DISCIPLINE PLAN TOTALS'!H51</f>
        <v>491.72741689564526</v>
      </c>
    </row>
    <row r="52" spans="1:8" s="14" customFormat="1" ht="12.75">
      <c r="A52" s="12"/>
      <c r="B52" s="15" t="s">
        <v>5</v>
      </c>
      <c r="C52" s="15" t="s">
        <v>24</v>
      </c>
      <c r="D52" s="16">
        <f>SUM(D2:D51)</f>
        <v>144.127</v>
      </c>
      <c r="E52" s="16">
        <f>SUM(E2:E51)</f>
        <v>132.58500000000004</v>
      </c>
      <c r="F52" s="16">
        <f>SUM(F2:F51)</f>
        <v>-11.541999999999991</v>
      </c>
      <c r="G52" s="17">
        <f>SUM(G2:G51)</f>
        <v>1922.9311338209218</v>
      </c>
      <c r="H52" s="13"/>
    </row>
    <row r="53" spans="1:8" ht="12.75">
      <c r="A53" s="4" t="str">
        <f>'DISCIPLINE PLAN TOTALS'!A52</f>
        <v>BCATSS</v>
      </c>
      <c r="B53" s="4" t="str">
        <f>'DISCIPLINE PLAN TOTALS'!B52</f>
        <v>ANTH</v>
      </c>
      <c r="C53" s="4" t="str">
        <f>'DISCIPLINE PLAN TOTALS'!C52</f>
        <v>FALL:</v>
      </c>
      <c r="D53" s="5">
        <f>'DISCIPLINE PLAN TOTALS'!D52</f>
        <v>2.5</v>
      </c>
      <c r="E53" s="5">
        <f>'DISCIPLINE PLAN TOTALS'!E52</f>
        <v>2.5</v>
      </c>
      <c r="F53" s="5">
        <f>'DISCIPLINE PLAN TOTALS'!F52</f>
        <v>0</v>
      </c>
      <c r="G53" s="6">
        <f>'DISCIPLINE PLAN TOTALS'!G52</f>
        <v>49.3993163904595</v>
      </c>
      <c r="H53" s="7">
        <f>'DISCIPLINE PLAN TOTALS'!H52</f>
        <v>598.4390243902438</v>
      </c>
    </row>
    <row r="54" spans="1:8" ht="12.75">
      <c r="A54" s="4" t="str">
        <f>'DISCIPLINE PLAN TOTALS'!A53</f>
        <v>BCATSS</v>
      </c>
      <c r="B54" s="4" t="str">
        <f>'DISCIPLINE PLAN TOTALS'!B53</f>
        <v>ANTH</v>
      </c>
      <c r="C54" s="4" t="str">
        <f>'DISCIPLINE PLAN TOTALS'!C53</f>
        <v>Spring:</v>
      </c>
      <c r="D54" s="5">
        <f>'DISCIPLINE PLAN TOTALS'!D53</f>
        <v>2.76</v>
      </c>
      <c r="E54" s="5">
        <f>'DISCIPLINE PLAN TOTALS'!E53</f>
        <v>2.7</v>
      </c>
      <c r="F54" s="5">
        <f>'DISCIPLINE PLAN TOTALS'!F53</f>
        <v>-0.05999999999999961</v>
      </c>
      <c r="G54" s="6">
        <f>'DISCIPLINE PLAN TOTALS'!G53</f>
        <v>53.689252543122514</v>
      </c>
      <c r="H54" s="7">
        <f>'DISCIPLINE PLAN TOTALS'!H53</f>
        <v>605.5555555555555</v>
      </c>
    </row>
    <row r="55" spans="1:8" ht="12.75">
      <c r="A55" s="4" t="str">
        <f>'DISCIPLINE PLAN TOTALS'!A54</f>
        <v>BCATSS</v>
      </c>
      <c r="B55" s="4" t="str">
        <f>'DISCIPLINE PLAN TOTALS'!B54</f>
        <v>ANTH</v>
      </c>
      <c r="C55" s="4" t="str">
        <f>'DISCIPLINE PLAN TOTALS'!C54</f>
        <v>SUMMER:</v>
      </c>
      <c r="D55" s="5">
        <f>'DISCIPLINE PLAN TOTALS'!D54</f>
        <v>0.4</v>
      </c>
      <c r="E55" s="5">
        <f>'DISCIPLINE PLAN TOTALS'!E54</f>
        <v>0.2</v>
      </c>
      <c r="F55" s="5">
        <f>'DISCIPLINE PLAN TOTALS'!F54</f>
        <v>-0.2</v>
      </c>
      <c r="G55" s="6">
        <f>'DISCIPLINE PLAN TOTALS'!G54</f>
        <v>3.0096774193548383</v>
      </c>
      <c r="H55" s="7">
        <f>'DISCIPLINE PLAN TOTALS'!H54</f>
        <v>1025</v>
      </c>
    </row>
    <row r="56" spans="1:8" ht="12.75">
      <c r="A56" s="4" t="str">
        <f>'DISCIPLINE PLAN TOTALS'!A55</f>
        <v>BCATSS</v>
      </c>
      <c r="B56" s="4" t="str">
        <f>'DISCIPLINE PLAN TOTALS'!B55</f>
        <v>AUTO</v>
      </c>
      <c r="C56" s="4" t="str">
        <f>'DISCIPLINE PLAN TOTALS'!C55</f>
        <v>FALL:</v>
      </c>
      <c r="D56" s="5">
        <f>'DISCIPLINE PLAN TOTALS'!D55</f>
        <v>2.656333333333333</v>
      </c>
      <c r="E56" s="5">
        <f>'DISCIPLINE PLAN TOTALS'!E55</f>
        <v>2.373</v>
      </c>
      <c r="F56" s="5">
        <f>'DISCIPLINE PLAN TOTALS'!F55</f>
        <v>-0.28333333333333277</v>
      </c>
      <c r="G56" s="6">
        <f>'DISCIPLINE PLAN TOTALS'!G55</f>
        <v>31.116193064182198</v>
      </c>
      <c r="H56" s="7">
        <f>'DISCIPLINE PLAN TOTALS'!H55</f>
        <v>402.7408428208186</v>
      </c>
    </row>
    <row r="57" spans="1:8" ht="12.75">
      <c r="A57" s="4" t="str">
        <f>'DISCIPLINE PLAN TOTALS'!A56</f>
        <v>BCATSS</v>
      </c>
      <c r="B57" s="4" t="str">
        <f>'DISCIPLINE PLAN TOTALS'!B56</f>
        <v>AUTO</v>
      </c>
      <c r="C57" s="4" t="str">
        <f>'DISCIPLINE PLAN TOTALS'!C56</f>
        <v>Spring:</v>
      </c>
      <c r="D57" s="5">
        <f>'DISCIPLINE PLAN TOTALS'!D56</f>
        <v>2.8253333333333335</v>
      </c>
      <c r="E57" s="5">
        <f>'DISCIPLINE PLAN TOTALS'!E56</f>
        <v>2.6910000000000003</v>
      </c>
      <c r="F57" s="5">
        <f>'DISCIPLINE PLAN TOTALS'!F56</f>
        <v>-0.1343333333333332</v>
      </c>
      <c r="G57" s="6">
        <f>'DISCIPLINE PLAN TOTALS'!G56</f>
        <v>36.23376924580207</v>
      </c>
      <c r="H57" s="7">
        <f>'DISCIPLINE PLAN TOTALS'!H56</f>
        <v>409.7648551098033</v>
      </c>
    </row>
    <row r="58" spans="1:8" ht="12.75">
      <c r="A58" s="4" t="str">
        <f>'DISCIPLINE PLAN TOTALS'!A57</f>
        <v>BCATSS</v>
      </c>
      <c r="B58" s="4" t="str">
        <f>'DISCIPLINE PLAN TOTALS'!B57</f>
        <v>AUTO</v>
      </c>
      <c r="C58" s="4" t="str">
        <f>'DISCIPLINE PLAN TOTALS'!C57</f>
        <v>SUMMER:</v>
      </c>
      <c r="D58" s="5">
        <f>'DISCIPLINE PLAN TOTALS'!D57</f>
        <v>0.3</v>
      </c>
      <c r="E58" s="5">
        <f>'DISCIPLINE PLAN TOTALS'!E57</f>
        <v>0</v>
      </c>
      <c r="F58" s="5">
        <f>'DISCIPLINE PLAN TOTALS'!F57</f>
        <v>-0.3</v>
      </c>
      <c r="G58" s="6">
        <f>'DISCIPLINE PLAN TOTALS'!G57</f>
        <v>0</v>
      </c>
      <c r="H58" s="7">
        <f>'DISCIPLINE PLAN TOTALS'!H57</f>
        <v>0</v>
      </c>
    </row>
    <row r="59" spans="1:8" ht="12.75">
      <c r="A59" s="4" t="str">
        <f>'DISCIPLINE PLAN TOTALS'!A58</f>
        <v>BCATSS</v>
      </c>
      <c r="B59" s="4" t="str">
        <f>'DISCIPLINE PLAN TOTALS'!B58</f>
        <v>BUSN</v>
      </c>
      <c r="C59" s="4" t="str">
        <f>'DISCIPLINE PLAN TOTALS'!C58</f>
        <v>FALL:</v>
      </c>
      <c r="D59" s="5">
        <f>'DISCIPLINE PLAN TOTALS'!D58</f>
        <v>6.94966666666667</v>
      </c>
      <c r="E59" s="5">
        <f>'DISCIPLINE PLAN TOTALS'!E58</f>
        <v>7.3113333333333355</v>
      </c>
      <c r="F59" s="5">
        <f>'DISCIPLINE PLAN TOTALS'!F58</f>
        <v>0.36166666666666547</v>
      </c>
      <c r="G59" s="6">
        <f>'DISCIPLINE PLAN TOTALS'!G58</f>
        <v>129.1632540774153</v>
      </c>
      <c r="H59" s="7">
        <f>'DISCIPLINE PLAN TOTALS'!H58</f>
        <v>547.4262889278687</v>
      </c>
    </row>
    <row r="60" spans="1:8" ht="12.75">
      <c r="A60" s="4" t="str">
        <f>'DISCIPLINE PLAN TOTALS'!A59</f>
        <v>BCATSS</v>
      </c>
      <c r="B60" s="4" t="str">
        <f>'DISCIPLINE PLAN TOTALS'!B59</f>
        <v>BUSN</v>
      </c>
      <c r="C60" s="4" t="str">
        <f>'DISCIPLINE PLAN TOTALS'!C59</f>
        <v>Spring:</v>
      </c>
      <c r="D60" s="5">
        <f>'DISCIPLINE PLAN TOTALS'!D59</f>
        <v>6.7666666666666675</v>
      </c>
      <c r="E60" s="5">
        <f>'DISCIPLINE PLAN TOTALS'!E59</f>
        <v>6.3463333333333365</v>
      </c>
      <c r="F60" s="5">
        <f>'DISCIPLINE PLAN TOTALS'!F59</f>
        <v>-0.420333333333331</v>
      </c>
      <c r="G60" s="6">
        <f>'DISCIPLINE PLAN TOTALS'!G59</f>
        <v>86.05900019692024</v>
      </c>
      <c r="H60" s="7">
        <f>'DISCIPLINE PLAN TOTALS'!H59</f>
        <v>417.5639476863279</v>
      </c>
    </row>
    <row r="61" spans="1:8" ht="12.75">
      <c r="A61" s="4" t="str">
        <f>'DISCIPLINE PLAN TOTALS'!A60</f>
        <v>BCATSS</v>
      </c>
      <c r="B61" s="4" t="str">
        <f>'DISCIPLINE PLAN TOTALS'!B60</f>
        <v>BUSN</v>
      </c>
      <c r="C61" s="4" t="str">
        <f>'DISCIPLINE PLAN TOTALS'!C60</f>
        <v>SUMMER:</v>
      </c>
      <c r="D61" s="5">
        <f>'DISCIPLINE PLAN TOTALS'!D60</f>
        <v>0.9173333333333333</v>
      </c>
      <c r="E61" s="5">
        <f>'DISCIPLINE PLAN TOTALS'!E60</f>
        <v>0.267</v>
      </c>
      <c r="F61" s="5">
        <f>'DISCIPLINE PLAN TOTALS'!F60</f>
        <v>-0.6503333333333333</v>
      </c>
      <c r="G61" s="6">
        <f>'DISCIPLINE PLAN TOTALS'!G60</f>
        <v>5.482926829268293</v>
      </c>
      <c r="H61" s="7">
        <f>'DISCIPLINE PLAN TOTALS'!H60</f>
        <v>617.5207819493925</v>
      </c>
    </row>
    <row r="62" spans="1:8" ht="12.75">
      <c r="A62" s="4" t="str">
        <f>'DISCIPLINE PLAN TOTALS'!A61</f>
        <v>BCATSS</v>
      </c>
      <c r="B62" s="4" t="str">
        <f>'DISCIPLINE PLAN TOTALS'!B61</f>
        <v>CIS/CNT/CS/ELEC</v>
      </c>
      <c r="C62" s="4" t="str">
        <f>'DISCIPLINE PLAN TOTALS'!C61</f>
        <v>FALL:</v>
      </c>
      <c r="D62" s="5">
        <f>'DISCIPLINE PLAN TOTALS'!D61</f>
        <v>11.12433333333333</v>
      </c>
      <c r="E62" s="5">
        <f>'DISCIPLINE PLAN TOTALS'!E61</f>
        <v>10.59233333333333</v>
      </c>
      <c r="F62" s="5">
        <f>'DISCIPLINE PLAN TOTALS'!F61</f>
        <v>-0.532</v>
      </c>
      <c r="G62" s="6">
        <f>'DISCIPLINE PLAN TOTALS'!G61</f>
        <v>152.8829613432405</v>
      </c>
      <c r="H62" s="7">
        <f>'DISCIPLINE PLAN TOTALS'!H61</f>
        <v>449.3947021644069</v>
      </c>
    </row>
    <row r="63" spans="1:8" ht="12.75">
      <c r="A63" s="4" t="str">
        <f>'DISCIPLINE PLAN TOTALS'!A62</f>
        <v>BCATSS</v>
      </c>
      <c r="B63" s="4" t="str">
        <f>'DISCIPLINE PLAN TOTALS'!B62</f>
        <v>CIS/CNT/CS/ELEC</v>
      </c>
      <c r="C63" s="4" t="str">
        <f>'DISCIPLINE PLAN TOTALS'!C62</f>
        <v>Spring:</v>
      </c>
      <c r="D63" s="5">
        <f>'DISCIPLINE PLAN TOTALS'!D62</f>
        <v>10.612</v>
      </c>
      <c r="E63" s="5">
        <f>'DISCIPLINE PLAN TOTALS'!E62</f>
        <v>10.731999999999996</v>
      </c>
      <c r="F63" s="5">
        <f>'DISCIPLINE PLAN TOTALS'!F62</f>
        <v>0.11999999999999567</v>
      </c>
      <c r="G63" s="6">
        <f>'DISCIPLINE PLAN TOTALS'!G62</f>
        <v>150.19961556075665</v>
      </c>
      <c r="H63" s="7">
        <f>'DISCIPLINE PLAN TOTALS'!H62</f>
        <v>431.0765719341378</v>
      </c>
    </row>
    <row r="64" spans="1:8" ht="12.75">
      <c r="A64" s="4" t="str">
        <f>'DISCIPLINE PLAN TOTALS'!A63</f>
        <v>BCATSS</v>
      </c>
      <c r="B64" s="4" t="str">
        <f>'DISCIPLINE PLAN TOTALS'!B63</f>
        <v>CIS/CNT/CS/ELEC</v>
      </c>
      <c r="C64" s="4" t="str">
        <f>'DISCIPLINE PLAN TOTALS'!C63</f>
        <v>SUMMER:</v>
      </c>
      <c r="D64" s="5">
        <f>'DISCIPLINE PLAN TOTALS'!D63</f>
        <v>1.826</v>
      </c>
      <c r="E64" s="5">
        <f>'DISCIPLINE PLAN TOTALS'!E63</f>
        <v>1.2743333333333333</v>
      </c>
      <c r="F64" s="5">
        <f>'DISCIPLINE PLAN TOTALS'!F63</f>
        <v>-0.5516666666666667</v>
      </c>
      <c r="G64" s="6">
        <f>'DISCIPLINE PLAN TOTALS'!G63</f>
        <v>24.78129718226643</v>
      </c>
      <c r="H64" s="7">
        <f>'DISCIPLINE PLAN TOTALS'!H63</f>
        <v>585.8145676427079</v>
      </c>
    </row>
    <row r="65" spans="1:8" ht="12.75">
      <c r="A65" s="4" t="str">
        <f>'DISCIPLINE PLAN TOTALS'!A64</f>
        <v>BCATSS</v>
      </c>
      <c r="B65" s="4" t="str">
        <f>'DISCIPLINE PLAN TOTALS'!B64</f>
        <v>ECD</v>
      </c>
      <c r="C65" s="4" t="str">
        <f>'DISCIPLINE PLAN TOTALS'!C64</f>
        <v>FALL:</v>
      </c>
      <c r="D65" s="5">
        <f>'DISCIPLINE PLAN TOTALS'!D64</f>
        <v>2.8010000000000006</v>
      </c>
      <c r="E65" s="5">
        <f>'DISCIPLINE PLAN TOTALS'!E64</f>
        <v>3.001</v>
      </c>
      <c r="F65" s="5">
        <f>'DISCIPLINE PLAN TOTALS'!F64</f>
        <v>0.1999999999999993</v>
      </c>
      <c r="G65" s="6">
        <f>'DISCIPLINE PLAN TOTALS'!G64</f>
        <v>54.564117223356355</v>
      </c>
      <c r="H65" s="7">
        <f>'DISCIPLINE PLAN TOTALS'!H64</f>
        <v>568.1439520159947</v>
      </c>
    </row>
    <row r="66" spans="1:8" ht="12.75">
      <c r="A66" s="4" t="str">
        <f>'DISCIPLINE PLAN TOTALS'!A65</f>
        <v>BCATSS</v>
      </c>
      <c r="B66" s="4" t="str">
        <f>'DISCIPLINE PLAN TOTALS'!B65</f>
        <v>ECD</v>
      </c>
      <c r="C66" s="4" t="str">
        <f>'DISCIPLINE PLAN TOTALS'!C65</f>
        <v>Spring:</v>
      </c>
      <c r="D66" s="5">
        <f>'DISCIPLINE PLAN TOTALS'!D65</f>
        <v>2.7326666666666664</v>
      </c>
      <c r="E66" s="5">
        <f>'DISCIPLINE PLAN TOTALS'!E65</f>
        <v>2.867</v>
      </c>
      <c r="F66" s="5">
        <f>'DISCIPLINE PLAN TOTALS'!F65</f>
        <v>0.13433333333333364</v>
      </c>
      <c r="G66" s="6">
        <f>'DISCIPLINE PLAN TOTALS'!G65</f>
        <v>42.476742107891106</v>
      </c>
      <c r="H66" s="7">
        <f>'DISCIPLINE PLAN TOTALS'!H65</f>
        <v>457.55338526527925</v>
      </c>
    </row>
    <row r="67" spans="1:8" ht="12.75">
      <c r="A67" s="4" t="str">
        <f>'DISCIPLINE PLAN TOTALS'!A66</f>
        <v>BCATSS</v>
      </c>
      <c r="B67" s="4" t="str">
        <f>'DISCIPLINE PLAN TOTALS'!B66</f>
        <v>ECD</v>
      </c>
      <c r="C67" s="4" t="str">
        <f>'DISCIPLINE PLAN TOTALS'!C66</f>
        <v>SUMMER:</v>
      </c>
      <c r="D67" s="5">
        <f>'DISCIPLINE PLAN TOTALS'!D66</f>
        <v>0.13333333333333333</v>
      </c>
      <c r="E67" s="5">
        <f>'DISCIPLINE PLAN TOTALS'!E66</f>
        <v>0</v>
      </c>
      <c r="F67" s="5">
        <f>'DISCIPLINE PLAN TOTALS'!F66</f>
        <v>-0.13333333333333333</v>
      </c>
      <c r="G67" s="6">
        <f>'DISCIPLINE PLAN TOTALS'!G66</f>
        <v>0</v>
      </c>
      <c r="H67" s="7">
        <f>'DISCIPLINE PLAN TOTALS'!H66</f>
        <v>0</v>
      </c>
    </row>
    <row r="68" spans="1:8" ht="12.75">
      <c r="A68" s="4" t="str">
        <f>'DISCIPLINE PLAN TOTALS'!A67</f>
        <v>BCATSS</v>
      </c>
      <c r="B68" s="4" t="str">
        <f>'DISCIPLINE PLAN TOTALS'!B67</f>
        <v>ECON</v>
      </c>
      <c r="C68" s="4" t="str">
        <f>'DISCIPLINE PLAN TOTALS'!C67</f>
        <v>FALL:</v>
      </c>
      <c r="D68" s="5">
        <f>'DISCIPLINE PLAN TOTALS'!D67</f>
        <v>2</v>
      </c>
      <c r="E68" s="5">
        <f>'DISCIPLINE PLAN TOTALS'!E67</f>
        <v>1.7999999999999998</v>
      </c>
      <c r="F68" s="5">
        <f>'DISCIPLINE PLAN TOTALS'!F67</f>
        <v>-0.20000000000000018</v>
      </c>
      <c r="G68" s="6">
        <f>'DISCIPLINE PLAN TOTALS'!G67</f>
        <v>39.089004989291425</v>
      </c>
      <c r="H68" s="7">
        <f>'DISCIPLINE PLAN TOTALS'!H67</f>
        <v>676.6666666666667</v>
      </c>
    </row>
    <row r="69" spans="1:8" ht="12.75">
      <c r="A69" s="4" t="str">
        <f>'DISCIPLINE PLAN TOTALS'!A68</f>
        <v>BCATSS</v>
      </c>
      <c r="B69" s="4" t="str">
        <f>'DISCIPLINE PLAN TOTALS'!B68</f>
        <v>ECON</v>
      </c>
      <c r="C69" s="4" t="str">
        <f>'DISCIPLINE PLAN TOTALS'!C68</f>
        <v>Spring:</v>
      </c>
      <c r="D69" s="5">
        <f>'DISCIPLINE PLAN TOTALS'!D68</f>
        <v>2</v>
      </c>
      <c r="E69" s="5">
        <f>'DISCIPLINE PLAN TOTALS'!E68</f>
        <v>1.9999999999999998</v>
      </c>
      <c r="F69" s="5">
        <f>'DISCIPLINE PLAN TOTALS'!F68</f>
        <v>0</v>
      </c>
      <c r="G69" s="6">
        <f>'DISCIPLINE PLAN TOTALS'!G68</f>
        <v>42.93299905630855</v>
      </c>
      <c r="H69" s="7">
        <f>'DISCIPLINE PLAN TOTALS'!H68</f>
        <v>660.0000000000001</v>
      </c>
    </row>
    <row r="70" spans="1:8" ht="12.75">
      <c r="A70" s="4" t="str">
        <f>'DISCIPLINE PLAN TOTALS'!A69</f>
        <v>BCATSS</v>
      </c>
      <c r="B70" s="4" t="str">
        <f>'DISCIPLINE PLAN TOTALS'!B69</f>
        <v>ECON</v>
      </c>
      <c r="C70" s="4" t="str">
        <f>'DISCIPLINE PLAN TOTALS'!C69</f>
        <v>SUMMER:</v>
      </c>
      <c r="D70" s="5">
        <f>'DISCIPLINE PLAN TOTALS'!D69</f>
        <v>0.8</v>
      </c>
      <c r="E70" s="5">
        <f>'DISCIPLINE PLAN TOTALS'!E69</f>
        <v>0.8</v>
      </c>
      <c r="F70" s="5">
        <f>'DISCIPLINE PLAN TOTALS'!F69</f>
        <v>0</v>
      </c>
      <c r="G70" s="6">
        <f>'DISCIPLINE PLAN TOTALS'!G69</f>
        <v>18.35857142857143</v>
      </c>
      <c r="H70" s="7">
        <f>'DISCIPLINE PLAN TOTALS'!H69</f>
        <v>693.7321428571428</v>
      </c>
    </row>
    <row r="71" spans="1:8" ht="12.75">
      <c r="A71" s="4" t="str">
        <f>'DISCIPLINE PLAN TOTALS'!A70</f>
        <v>BCATSS</v>
      </c>
      <c r="B71" s="4" t="str">
        <f>'DISCIPLINE PLAN TOTALS'!B70</f>
        <v>HIST</v>
      </c>
      <c r="C71" s="4" t="str">
        <f>'DISCIPLINE PLAN TOTALS'!C70</f>
        <v>FALL:</v>
      </c>
      <c r="D71" s="5">
        <f>'DISCIPLINE PLAN TOTALS'!D70</f>
        <v>6.8</v>
      </c>
      <c r="E71" s="5">
        <f>'DISCIPLINE PLAN TOTALS'!E70</f>
        <v>6.400000000000003</v>
      </c>
      <c r="F71" s="5">
        <f>'DISCIPLINE PLAN TOTALS'!F70</f>
        <v>-0.3999999999999968</v>
      </c>
      <c r="G71" s="6">
        <f>'DISCIPLINE PLAN TOTALS'!G70</f>
        <v>141.6006666508762</v>
      </c>
      <c r="H71" s="7">
        <f>'DISCIPLINE PLAN TOTALS'!H70</f>
        <v>677.7797965116276</v>
      </c>
    </row>
    <row r="72" spans="1:8" ht="12.75">
      <c r="A72" s="4" t="str">
        <f>'DISCIPLINE PLAN TOTALS'!A71</f>
        <v>BCATSS</v>
      </c>
      <c r="B72" s="4" t="str">
        <f>'DISCIPLINE PLAN TOTALS'!B71</f>
        <v>HIST</v>
      </c>
      <c r="C72" s="4" t="str">
        <f>'DISCIPLINE PLAN TOTALS'!C71</f>
        <v>Spring:</v>
      </c>
      <c r="D72" s="5">
        <f>'DISCIPLINE PLAN TOTALS'!D71</f>
        <v>6.4</v>
      </c>
      <c r="E72" s="5">
        <f>'DISCIPLINE PLAN TOTALS'!E71</f>
        <v>6.200000000000003</v>
      </c>
      <c r="F72" s="5">
        <f>'DISCIPLINE PLAN TOTALS'!F71</f>
        <v>-0.1999999999999975</v>
      </c>
      <c r="G72" s="6">
        <f>'DISCIPLINE PLAN TOTALS'!G71</f>
        <v>129.74368149436347</v>
      </c>
      <c r="H72" s="7">
        <f>'DISCIPLINE PLAN TOTALS'!H71</f>
        <v>634.0322580645159</v>
      </c>
    </row>
    <row r="73" spans="1:8" ht="12.75">
      <c r="A73" s="4" t="str">
        <f>'DISCIPLINE PLAN TOTALS'!A72</f>
        <v>BCATSS</v>
      </c>
      <c r="B73" s="4" t="str">
        <f>'DISCIPLINE PLAN TOTALS'!B72</f>
        <v>HIST</v>
      </c>
      <c r="C73" s="4" t="str">
        <f>'DISCIPLINE PLAN TOTALS'!C72</f>
        <v>SUMMER:</v>
      </c>
      <c r="D73" s="5">
        <f>'DISCIPLINE PLAN TOTALS'!D72</f>
        <v>2.12</v>
      </c>
      <c r="E73" s="5">
        <f>'DISCIPLINE PLAN TOTALS'!E72</f>
        <v>1.5999999999999999</v>
      </c>
      <c r="F73" s="5">
        <f>'DISCIPLINE PLAN TOTALS'!F72</f>
        <v>-0.5200000000000002</v>
      </c>
      <c r="G73" s="6">
        <f>'DISCIPLINE PLAN TOTALS'!G72</f>
        <v>36.23223147946543</v>
      </c>
      <c r="H73" s="7">
        <f>'DISCIPLINE PLAN TOTALS'!H72</f>
        <v>773.9838842520654</v>
      </c>
    </row>
    <row r="74" spans="1:8" ht="12.75">
      <c r="A74" s="4" t="str">
        <f>'DISCIPLINE PLAN TOTALS'!A73</f>
        <v>BCATSS</v>
      </c>
      <c r="B74" s="4" t="str">
        <f>'DISCIPLINE PLAN TOTALS'!B73</f>
        <v>INTN</v>
      </c>
      <c r="C74" s="4" t="str">
        <f>'DISCIPLINE PLAN TOTALS'!C73</f>
        <v>FALL:</v>
      </c>
      <c r="D74" s="5">
        <f>'DISCIPLINE PLAN TOTALS'!D73</f>
        <v>0.2</v>
      </c>
      <c r="E74" s="5">
        <f>'DISCIPLINE PLAN TOTALS'!E73</f>
        <v>0.267</v>
      </c>
      <c r="F74" s="5">
        <f>'DISCIPLINE PLAN TOTALS'!F73</f>
        <v>0.067</v>
      </c>
      <c r="G74" s="6">
        <f>'DISCIPLINE PLAN TOTALS'!G73</f>
        <v>2.5812500000000003</v>
      </c>
      <c r="H74" s="7">
        <f>'DISCIPLINE PLAN TOTALS'!H73</f>
        <v>299.0402621722846</v>
      </c>
    </row>
    <row r="75" spans="1:8" ht="12.75">
      <c r="A75" s="4" t="str">
        <f>'DISCIPLINE PLAN TOTALS'!A74</f>
        <v>BCATSS</v>
      </c>
      <c r="B75" s="4" t="str">
        <f>'DISCIPLINE PLAN TOTALS'!B74</f>
        <v>INTN</v>
      </c>
      <c r="C75" s="4" t="str">
        <f>'DISCIPLINE PLAN TOTALS'!C74</f>
        <v>Spring:</v>
      </c>
      <c r="D75" s="5">
        <f>'DISCIPLINE PLAN TOTALS'!D74</f>
        <v>0.334</v>
      </c>
      <c r="E75" s="5">
        <f>'DISCIPLINE PLAN TOTALS'!E74</f>
        <v>0.267</v>
      </c>
      <c r="F75" s="5">
        <f>'DISCIPLINE PLAN TOTALS'!F74</f>
        <v>-0.067</v>
      </c>
      <c r="G75" s="6">
        <f>'DISCIPLINE PLAN TOTALS'!G74</f>
        <v>3.655555555555555</v>
      </c>
      <c r="H75" s="7">
        <f>'DISCIPLINE PLAN TOTALS'!H74</f>
        <v>445.27673741156883</v>
      </c>
    </row>
    <row r="76" spans="1:8" ht="12.75">
      <c r="A76" s="4" t="str">
        <f>'DISCIPLINE PLAN TOTALS'!A75</f>
        <v>BCATSS</v>
      </c>
      <c r="B76" s="4" t="str">
        <f>'DISCIPLINE PLAN TOTALS'!B75</f>
        <v>MKTG</v>
      </c>
      <c r="C76" s="4" t="str">
        <f>'DISCIPLINE PLAN TOTALS'!C75</f>
        <v>FALL:</v>
      </c>
      <c r="D76" s="5">
        <f>'DISCIPLINE PLAN TOTALS'!D75</f>
        <v>0.8</v>
      </c>
      <c r="E76" s="5">
        <f>'DISCIPLINE PLAN TOTALS'!E75</f>
        <v>0.8</v>
      </c>
      <c r="F76" s="5">
        <f>'DISCIPLINE PLAN TOTALS'!F75</f>
        <v>0</v>
      </c>
      <c r="G76" s="6">
        <f>'DISCIPLINE PLAN TOTALS'!G75</f>
        <v>15.574669117647058</v>
      </c>
      <c r="H76" s="7">
        <f>'DISCIPLINE PLAN TOTALS'!H75</f>
        <v>599.0234375</v>
      </c>
    </row>
    <row r="77" spans="1:8" ht="12.75">
      <c r="A77" s="4" t="str">
        <f>'DISCIPLINE PLAN TOTALS'!A76</f>
        <v>BCATSS</v>
      </c>
      <c r="B77" s="4" t="str">
        <f>'DISCIPLINE PLAN TOTALS'!B76</f>
        <v>MKTG</v>
      </c>
      <c r="C77" s="4" t="str">
        <f>'DISCIPLINE PLAN TOTALS'!C76</f>
        <v>Spring:</v>
      </c>
      <c r="D77" s="5">
        <f>'DISCIPLINE PLAN TOTALS'!D76</f>
        <v>1.04</v>
      </c>
      <c r="E77" s="5">
        <f>'DISCIPLINE PLAN TOTALS'!E76</f>
        <v>1</v>
      </c>
      <c r="F77" s="5">
        <f>'DISCIPLINE PLAN TOTALS'!F76</f>
        <v>-0.040000000000000036</v>
      </c>
      <c r="G77" s="6">
        <f>'DISCIPLINE PLAN TOTALS'!G76</f>
        <v>20.256756756756758</v>
      </c>
      <c r="H77" s="7">
        <f>'DISCIPLINE PLAN TOTALS'!H76</f>
        <v>615</v>
      </c>
    </row>
    <row r="78" spans="1:8" ht="12.75">
      <c r="A78" s="4" t="str">
        <f>'DISCIPLINE PLAN TOTALS'!A77</f>
        <v>BCATSS</v>
      </c>
      <c r="B78" s="4" t="str">
        <f>'DISCIPLINE PLAN TOTALS'!B77</f>
        <v>POLI</v>
      </c>
      <c r="C78" s="4" t="str">
        <f>'DISCIPLINE PLAN TOTALS'!C77</f>
        <v>FALL:</v>
      </c>
      <c r="D78" s="5">
        <f>'DISCIPLINE PLAN TOTALS'!D77</f>
        <v>2.469</v>
      </c>
      <c r="E78" s="5">
        <f>'DISCIPLINE PLAN TOTALS'!E77</f>
        <v>2.202</v>
      </c>
      <c r="F78" s="5">
        <f>'DISCIPLINE PLAN TOTALS'!F77</f>
        <v>-0.2669999999999999</v>
      </c>
      <c r="G78" s="6">
        <f>'DISCIPLINE PLAN TOTALS'!G77</f>
        <v>48.10139610389611</v>
      </c>
      <c r="H78" s="7">
        <f>'DISCIPLINE PLAN TOTALS'!H77</f>
        <v>667.574931880109</v>
      </c>
    </row>
    <row r="79" spans="1:8" ht="12.75">
      <c r="A79" s="4" t="str">
        <f>'DISCIPLINE PLAN TOTALS'!A78</f>
        <v>BCATSS</v>
      </c>
      <c r="B79" s="4" t="str">
        <f>'DISCIPLINE PLAN TOTALS'!B78</f>
        <v>POLI</v>
      </c>
      <c r="C79" s="4" t="str">
        <f>'DISCIPLINE PLAN TOTALS'!C78</f>
        <v>Spring:</v>
      </c>
      <c r="D79" s="5">
        <f>'DISCIPLINE PLAN TOTALS'!D78</f>
        <v>2.2686666666666664</v>
      </c>
      <c r="E79" s="5">
        <f>'DISCIPLINE PLAN TOTALS'!E78</f>
        <v>2.002</v>
      </c>
      <c r="F79" s="5">
        <f>'DISCIPLINE PLAN TOTALS'!F78</f>
        <v>-0.2666666666666666</v>
      </c>
      <c r="G79" s="6">
        <f>'DISCIPLINE PLAN TOTALS'!G78</f>
        <v>43.0860251146743</v>
      </c>
      <c r="H79" s="7">
        <f>'DISCIPLINE PLAN TOTALS'!H78</f>
        <v>651.8481518481519</v>
      </c>
    </row>
    <row r="80" spans="1:8" ht="12.75">
      <c r="A80" s="4" t="str">
        <f>'DISCIPLINE PLAN TOTALS'!A79</f>
        <v>BCATSS</v>
      </c>
      <c r="B80" s="4" t="str">
        <f>'DISCIPLINE PLAN TOTALS'!B79</f>
        <v>POLI</v>
      </c>
      <c r="C80" s="4" t="str">
        <f>'DISCIPLINE PLAN TOTALS'!C79</f>
        <v>SUMMER:</v>
      </c>
      <c r="D80" s="5">
        <f>'DISCIPLINE PLAN TOTALS'!D79</f>
        <v>0.534</v>
      </c>
      <c r="E80" s="5">
        <f>'DISCIPLINE PLAN TOTALS'!E79</f>
        <v>0.534</v>
      </c>
      <c r="F80" s="5">
        <f>'DISCIPLINE PLAN TOTALS'!F79</f>
        <v>0</v>
      </c>
      <c r="G80" s="6">
        <f>'DISCIPLINE PLAN TOTALS'!G79</f>
        <v>12.341620879120878</v>
      </c>
      <c r="H80" s="7">
        <f>'DISCIPLINE PLAN TOTALS'!H79</f>
        <v>693.9128287442893</v>
      </c>
    </row>
    <row r="81" spans="1:8" ht="12.75">
      <c r="A81" s="4" t="str">
        <f>'DISCIPLINE PLAN TOTALS'!A80</f>
        <v>BCATSS</v>
      </c>
      <c r="B81" s="4" t="str">
        <f>'DISCIPLINE PLAN TOTALS'!B80</f>
        <v>PSYC</v>
      </c>
      <c r="C81" s="4" t="str">
        <f>'DISCIPLINE PLAN TOTALS'!C80</f>
        <v>FALL:</v>
      </c>
      <c r="D81" s="5">
        <f>'DISCIPLINE PLAN TOTALS'!D80</f>
        <v>6.2</v>
      </c>
      <c r="E81" s="5">
        <f>'DISCIPLINE PLAN TOTALS'!E80</f>
        <v>5.8</v>
      </c>
      <c r="F81" s="5">
        <f>'DISCIPLINE PLAN TOTALS'!F80</f>
        <v>-0.40000000000000036</v>
      </c>
      <c r="G81" s="6">
        <f>'DISCIPLINE PLAN TOTALS'!G80</f>
        <v>119.20266881764323</v>
      </c>
      <c r="H81" s="7">
        <f>'DISCIPLINE PLAN TOTALS'!H80</f>
        <v>630</v>
      </c>
    </row>
    <row r="82" spans="1:8" ht="12.75">
      <c r="A82" s="4" t="str">
        <f>'DISCIPLINE PLAN TOTALS'!A81</f>
        <v>BCATSS</v>
      </c>
      <c r="B82" s="4" t="str">
        <f>'DISCIPLINE PLAN TOTALS'!B81</f>
        <v>PSYC</v>
      </c>
      <c r="C82" s="4" t="str">
        <f>'DISCIPLINE PLAN TOTALS'!C81</f>
        <v>Spring:</v>
      </c>
      <c r="D82" s="5">
        <f>'DISCIPLINE PLAN TOTALS'!D81</f>
        <v>6</v>
      </c>
      <c r="E82" s="5">
        <f>'DISCIPLINE PLAN TOTALS'!E81</f>
        <v>5.8</v>
      </c>
      <c r="F82" s="5">
        <f>'DISCIPLINE PLAN TOTALS'!F81</f>
        <v>-0.20000000000000018</v>
      </c>
      <c r="G82" s="6">
        <f>'DISCIPLINE PLAN TOTALS'!G81</f>
        <v>128.3907083969534</v>
      </c>
      <c r="H82" s="7">
        <f>'DISCIPLINE PLAN TOTALS'!H81</f>
        <v>672.88020469907</v>
      </c>
    </row>
    <row r="83" spans="1:8" ht="12.75">
      <c r="A83" s="4" t="str">
        <f>'DISCIPLINE PLAN TOTALS'!A82</f>
        <v>BCATSS</v>
      </c>
      <c r="B83" s="4" t="str">
        <f>'DISCIPLINE PLAN TOTALS'!B82</f>
        <v>PSYC</v>
      </c>
      <c r="C83" s="4" t="str">
        <f>'DISCIPLINE PLAN TOTALS'!C82</f>
        <v>SUMMER:</v>
      </c>
      <c r="D83" s="5">
        <f>'DISCIPLINE PLAN TOTALS'!D82</f>
        <v>1</v>
      </c>
      <c r="E83" s="5">
        <f>'DISCIPLINE PLAN TOTALS'!E82</f>
        <v>1</v>
      </c>
      <c r="F83" s="5">
        <f>'DISCIPLINE PLAN TOTALS'!F82</f>
        <v>0</v>
      </c>
      <c r="G83" s="6">
        <f>'DISCIPLINE PLAN TOTALS'!G82</f>
        <v>21.58223764113175</v>
      </c>
      <c r="H83" s="7">
        <f>'DISCIPLINE PLAN TOTALS'!H82</f>
        <v>654.9455377625837</v>
      </c>
    </row>
    <row r="84" spans="1:8" ht="12.75">
      <c r="A84" s="4" t="str">
        <f>'DISCIPLINE PLAN TOTALS'!A83</f>
        <v>BCATSS</v>
      </c>
      <c r="B84" s="4" t="str">
        <f>'DISCIPLINE PLAN TOTALS'!B83</f>
        <v>SOC</v>
      </c>
      <c r="C84" s="4" t="str">
        <f>'DISCIPLINE PLAN TOTALS'!C83</f>
        <v>FALL:</v>
      </c>
      <c r="D84" s="5">
        <f>'DISCIPLINE PLAN TOTALS'!D83</f>
        <v>2.8</v>
      </c>
      <c r="E84" s="5">
        <f>'DISCIPLINE PLAN TOTALS'!E83</f>
        <v>2.6</v>
      </c>
      <c r="F84" s="5">
        <f>'DISCIPLINE PLAN TOTALS'!F83</f>
        <v>-0.19999999999999973</v>
      </c>
      <c r="G84" s="6">
        <f>'DISCIPLINE PLAN TOTALS'!G83</f>
        <v>53.186780233655234</v>
      </c>
      <c r="H84" s="7">
        <f>'DISCIPLINE PLAN TOTALS'!H83</f>
        <v>623.0769230769231</v>
      </c>
    </row>
    <row r="85" spans="1:8" ht="12.75">
      <c r="A85" s="4" t="str">
        <f>'DISCIPLINE PLAN TOTALS'!A84</f>
        <v>BCATSS</v>
      </c>
      <c r="B85" s="4" t="str">
        <f>'DISCIPLINE PLAN TOTALS'!B84</f>
        <v>SOC</v>
      </c>
      <c r="C85" s="4" t="str">
        <f>'DISCIPLINE PLAN TOTALS'!C84</f>
        <v>Spring:</v>
      </c>
      <c r="D85" s="5">
        <f>'DISCIPLINE PLAN TOTALS'!D84</f>
        <v>2.4</v>
      </c>
      <c r="E85" s="5">
        <f>'DISCIPLINE PLAN TOTALS'!E84</f>
        <v>2.4</v>
      </c>
      <c r="F85" s="5">
        <f>'DISCIPLINE PLAN TOTALS'!F84</f>
        <v>0</v>
      </c>
      <c r="G85" s="6">
        <f>'DISCIPLINE PLAN TOTALS'!G84</f>
        <v>48.28709677419355</v>
      </c>
      <c r="H85" s="7">
        <f>'DISCIPLINE PLAN TOTALS'!H84</f>
        <v>606.25</v>
      </c>
    </row>
    <row r="86" spans="1:8" ht="12.75">
      <c r="A86" s="4" t="str">
        <f>'DISCIPLINE PLAN TOTALS'!A85</f>
        <v>BCATSS</v>
      </c>
      <c r="B86" s="4" t="str">
        <f>'DISCIPLINE PLAN TOTALS'!B85</f>
        <v>SOC</v>
      </c>
      <c r="C86" s="4" t="str">
        <f>'DISCIPLINE PLAN TOTALS'!C85</f>
        <v>SUMMER:</v>
      </c>
      <c r="D86" s="5">
        <f>'DISCIPLINE PLAN TOTALS'!D85</f>
        <v>1.2</v>
      </c>
      <c r="E86" s="5">
        <f>'DISCIPLINE PLAN TOTALS'!E85</f>
        <v>1</v>
      </c>
      <c r="F86" s="5">
        <f>'DISCIPLINE PLAN TOTALS'!F85</f>
        <v>-0.19999999999999996</v>
      </c>
      <c r="G86" s="6">
        <f>'DISCIPLINE PLAN TOTALS'!G85</f>
        <v>22.313823518671796</v>
      </c>
      <c r="H86" s="7">
        <f>'DISCIPLINE PLAN TOTALS'!H85</f>
        <v>678.2912533994561</v>
      </c>
    </row>
    <row r="87" spans="1:8" ht="12.75">
      <c r="A87" s="4" t="str">
        <f>'DISCIPLINE PLAN TOTALS'!A87</f>
        <v>BCATSS</v>
      </c>
      <c r="B87" s="4" t="str">
        <f>'DISCIPLINE PLAN TOTALS'!B87</f>
        <v>WLDT</v>
      </c>
      <c r="C87" s="4" t="str">
        <f>'DISCIPLINE PLAN TOTALS'!C87</f>
        <v>FALL:</v>
      </c>
      <c r="D87" s="5">
        <f>'DISCIPLINE PLAN TOTALS'!D87</f>
        <v>2.135</v>
      </c>
      <c r="E87" s="5">
        <f>'DISCIPLINE PLAN TOTALS'!E87</f>
        <v>1.9836666666666667</v>
      </c>
      <c r="F87" s="5">
        <f>'DISCIPLINE PLAN TOTALS'!F87</f>
        <v>-0.1513333333333331</v>
      </c>
      <c r="G87" s="6">
        <f>'DISCIPLINE PLAN TOTALS'!G87</f>
        <v>29.03175697568811</v>
      </c>
      <c r="H87" s="7">
        <f>'DISCIPLINE PLAN TOTALS'!H87</f>
        <v>443.6229205175601</v>
      </c>
    </row>
    <row r="88" spans="1:8" ht="12.75">
      <c r="A88" s="4" t="str">
        <f>'DISCIPLINE PLAN TOTALS'!A88</f>
        <v>BCATSS</v>
      </c>
      <c r="B88" s="4" t="str">
        <f>'DISCIPLINE PLAN TOTALS'!B88</f>
        <v>WLDT</v>
      </c>
      <c r="C88" s="4" t="str">
        <f>'DISCIPLINE PLAN TOTALS'!C88</f>
        <v>Spring:</v>
      </c>
      <c r="D88" s="5">
        <f>'DISCIPLINE PLAN TOTALS'!D88</f>
        <v>2.351</v>
      </c>
      <c r="E88" s="5">
        <f>'DISCIPLINE PLAN TOTALS'!E88</f>
        <v>2.416666666666667</v>
      </c>
      <c r="F88" s="5">
        <f>'DISCIPLINE PLAN TOTALS'!F88</f>
        <v>0.06566666666666698</v>
      </c>
      <c r="G88" s="6">
        <f>'DISCIPLINE PLAN TOTALS'!G88</f>
        <v>37.15073762838469</v>
      </c>
      <c r="H88" s="7">
        <f>'DISCIPLINE PLAN TOTALS'!H88</f>
        <v>465.5172413793103</v>
      </c>
    </row>
    <row r="89" spans="1:8" ht="12.75">
      <c r="A89" s="4" t="str">
        <f>'DISCIPLINE PLAN TOTALS'!A89</f>
        <v>BCATSS</v>
      </c>
      <c r="B89" s="4" t="str">
        <f>'DISCIPLINE PLAN TOTALS'!B89</f>
        <v>WLDT</v>
      </c>
      <c r="C89" s="4" t="str">
        <f>'DISCIPLINE PLAN TOTALS'!C89</f>
        <v>SUMMER:</v>
      </c>
      <c r="D89" s="5">
        <f>'DISCIPLINE PLAN TOTALS'!D89</f>
        <v>0.3</v>
      </c>
      <c r="E89" s="5">
        <f>'DISCIPLINE PLAN TOTALS'!E89</f>
        <v>0</v>
      </c>
      <c r="F89" s="5">
        <f>'DISCIPLINE PLAN TOTALS'!F89</f>
        <v>-0.3</v>
      </c>
      <c r="G89" s="6">
        <f>'DISCIPLINE PLAN TOTALS'!G89</f>
        <v>0</v>
      </c>
      <c r="H89" s="7">
        <f>'DISCIPLINE PLAN TOTALS'!H89</f>
        <v>0</v>
      </c>
    </row>
    <row r="90" spans="1:8" s="19" customFormat="1" ht="12.75">
      <c r="A90" s="15"/>
      <c r="B90" s="15" t="s">
        <v>4</v>
      </c>
      <c r="C90" s="15" t="s">
        <v>24</v>
      </c>
      <c r="D90" s="16">
        <f>SUM(D53:D89)</f>
        <v>107.45633333333336</v>
      </c>
      <c r="E90" s="16">
        <f>SUM(E53:E89)</f>
        <v>101.72766666666664</v>
      </c>
      <c r="F90" s="16">
        <f>SUM(F53:F89)</f>
        <v>-5.728666666666663</v>
      </c>
      <c r="G90" s="17">
        <f>SUM(G53:G89)</f>
        <v>1831.7583617968849</v>
      </c>
      <c r="H90" s="18"/>
    </row>
    <row r="91" spans="1:8" ht="12.75">
      <c r="A91" s="4" t="str">
        <f>'DISCIPLINE PLAN TOTALS'!A90</f>
        <v>MSEPS</v>
      </c>
      <c r="B91" s="4" t="str">
        <f>'DISCIPLINE PLAN TOTALS'!B90</f>
        <v>ACAD</v>
      </c>
      <c r="C91" s="4" t="str">
        <f>'DISCIPLINE PLAN TOTALS'!C90</f>
        <v>FALL:</v>
      </c>
      <c r="D91" s="5">
        <f>'DISCIPLINE PLAN TOTALS'!D90</f>
        <v>1.143</v>
      </c>
      <c r="E91" s="5">
        <f>'DISCIPLINE PLAN TOTALS'!E90</f>
        <v>1.143</v>
      </c>
      <c r="F91" s="5">
        <f>'DISCIPLINE PLAN TOTALS'!F90</f>
        <v>0</v>
      </c>
      <c r="G91" s="6">
        <f>'DISCIPLINE PLAN TOTALS'!G90</f>
        <v>12.025429870129871</v>
      </c>
      <c r="H91" s="7">
        <f>'DISCIPLINE PLAN TOTALS'!H90</f>
        <v>315.23365999704583</v>
      </c>
    </row>
    <row r="92" spans="1:8" ht="12.75">
      <c r="A92" s="4" t="str">
        <f>'DISCIPLINE PLAN TOTALS'!A91</f>
        <v>MSEPS</v>
      </c>
      <c r="B92" s="4" t="str">
        <f>'DISCIPLINE PLAN TOTALS'!B91</f>
        <v>ACAD</v>
      </c>
      <c r="C92" s="4" t="str">
        <f>'DISCIPLINE PLAN TOTALS'!C91</f>
        <v>Spring:</v>
      </c>
      <c r="D92" s="5">
        <f>'DISCIPLINE PLAN TOTALS'!D91</f>
        <v>1.281</v>
      </c>
      <c r="E92" s="5">
        <f>'DISCIPLINE PLAN TOTALS'!E91</f>
        <v>1.281</v>
      </c>
      <c r="F92" s="5">
        <f>'DISCIPLINE PLAN TOTALS'!F91</f>
        <v>0</v>
      </c>
      <c r="G92" s="6">
        <f>'DISCIPLINE PLAN TOTALS'!G91</f>
        <v>11.647761449077239</v>
      </c>
      <c r="H92" s="7">
        <f>'DISCIPLINE PLAN TOTALS'!H91</f>
        <v>272.5217077183058</v>
      </c>
    </row>
    <row r="93" spans="1:8" ht="12.75">
      <c r="A93" s="4" t="str">
        <f>'DISCIPLINE PLAN TOTALS'!A92</f>
        <v>MSEPS</v>
      </c>
      <c r="B93" s="4" t="str">
        <f>'DISCIPLINE PLAN TOTALS'!B92</f>
        <v>ACAD</v>
      </c>
      <c r="C93" s="4" t="str">
        <f>'DISCIPLINE PLAN TOTALS'!C92</f>
        <v>SUMMER:</v>
      </c>
      <c r="D93" s="5">
        <f>'DISCIPLINE PLAN TOTALS'!D92</f>
        <v>0.956</v>
      </c>
      <c r="E93" s="5">
        <f>'DISCIPLINE PLAN TOTALS'!E92</f>
        <v>0.956</v>
      </c>
      <c r="F93" s="5">
        <f>'DISCIPLINE PLAN TOTALS'!F92</f>
        <v>0</v>
      </c>
      <c r="G93" s="6">
        <f>'DISCIPLINE PLAN TOTALS'!G92</f>
        <v>8.560881578947368</v>
      </c>
      <c r="H93" s="7">
        <f>'DISCIPLINE PLAN TOTALS'!H92</f>
        <v>268.3642094252367</v>
      </c>
    </row>
    <row r="94" spans="1:8" ht="12.75">
      <c r="A94" s="4" t="str">
        <f>'DISCIPLINE PLAN TOTALS'!A93</f>
        <v>MSEPS</v>
      </c>
      <c r="B94" s="4" t="str">
        <f>'DISCIPLINE PLAN TOTALS'!B93</f>
        <v>ACADEMY</v>
      </c>
      <c r="C94" s="4" t="str">
        <f>'DISCIPLINE PLAN TOTALS'!C93</f>
        <v>FALL:</v>
      </c>
      <c r="D94" s="5">
        <v>3.51</v>
      </c>
      <c r="E94" s="5">
        <f>'DISCIPLINE PLAN TOTALS'!E93</f>
        <v>3.51</v>
      </c>
      <c r="F94" s="5">
        <f>'DISCIPLINE PLAN TOTALS'!F93</f>
        <v>0</v>
      </c>
      <c r="G94" s="6">
        <f>'DISCIPLINE PLAN TOTALS'!G93</f>
        <v>77.74</v>
      </c>
      <c r="H94" s="7">
        <f>'DISCIPLINE PLAN TOTALS'!H93</f>
        <v>664.3874643874644</v>
      </c>
    </row>
    <row r="95" spans="1:8" ht="12.75">
      <c r="A95" s="4" t="str">
        <f>'DISCIPLINE PLAN TOTALS'!A94</f>
        <v>MSEPS</v>
      </c>
      <c r="B95" s="4" t="str">
        <f>'DISCIPLINE PLAN TOTALS'!B94</f>
        <v>ACADEMY</v>
      </c>
      <c r="C95" s="4" t="str">
        <f>'DISCIPLINE PLAN TOTALS'!C94</f>
        <v>SPRING:</v>
      </c>
      <c r="D95" s="5">
        <v>3.51</v>
      </c>
      <c r="E95" s="5">
        <f>'DISCIPLINE PLAN TOTALS'!E94</f>
        <v>3.51</v>
      </c>
      <c r="F95" s="5">
        <f>'DISCIPLINE PLAN TOTALS'!F94</f>
        <v>0</v>
      </c>
      <c r="G95" s="6">
        <f>'DISCIPLINE PLAN TOTALS'!G94</f>
        <v>77.74</v>
      </c>
      <c r="H95" s="7">
        <f>'DISCIPLINE PLAN TOTALS'!H94</f>
        <v>664.3874643874644</v>
      </c>
    </row>
    <row r="96" spans="1:8" ht="12.75">
      <c r="A96" s="4" t="str">
        <f>'DISCIPLINE PLAN TOTALS'!A95</f>
        <v>MSEPS</v>
      </c>
      <c r="B96" s="4" t="str">
        <f>'DISCIPLINE PLAN TOTALS'!B95</f>
        <v>AJ</v>
      </c>
      <c r="C96" s="4" t="str">
        <f>'DISCIPLINE PLAN TOTALS'!C95</f>
        <v>FALL:</v>
      </c>
      <c r="D96" s="5">
        <f>'DISCIPLINE PLAN TOTALS'!D95</f>
        <v>1.6</v>
      </c>
      <c r="E96" s="5">
        <f>'DISCIPLINE PLAN TOTALS'!E95</f>
        <v>1.5999999999999999</v>
      </c>
      <c r="F96" s="5">
        <f>'DISCIPLINE PLAN TOTALS'!F95</f>
        <v>0</v>
      </c>
      <c r="G96" s="6">
        <f>'DISCIPLINE PLAN TOTALS'!G95</f>
        <v>36.6</v>
      </c>
      <c r="H96" s="7">
        <f>'DISCIPLINE PLAN TOTALS'!H95</f>
        <v>703.1250000000001</v>
      </c>
    </row>
    <row r="97" spans="1:8" ht="12.75">
      <c r="A97" s="4" t="str">
        <f>'DISCIPLINE PLAN TOTALS'!A96</f>
        <v>MSEPS</v>
      </c>
      <c r="B97" s="4" t="str">
        <f>'DISCIPLINE PLAN TOTALS'!B96</f>
        <v>AJ</v>
      </c>
      <c r="C97" s="4" t="str">
        <f>'DISCIPLINE PLAN TOTALS'!C96</f>
        <v>Spring:</v>
      </c>
      <c r="D97" s="5">
        <f>'DISCIPLINE PLAN TOTALS'!D96</f>
        <v>1.6</v>
      </c>
      <c r="E97" s="5">
        <f>'DISCIPLINE PLAN TOTALS'!E96</f>
        <v>1.4</v>
      </c>
      <c r="F97" s="5">
        <f>'DISCIPLINE PLAN TOTALS'!F96</f>
        <v>-0.20000000000000018</v>
      </c>
      <c r="G97" s="6">
        <f>'DISCIPLINE PLAN TOTALS'!G96</f>
        <v>31.8</v>
      </c>
      <c r="H97" s="7">
        <f>'DISCIPLINE PLAN TOTALS'!H96</f>
        <v>696.4285714285714</v>
      </c>
    </row>
    <row r="98" spans="1:8" ht="12.75">
      <c r="A98" s="4" t="str">
        <f>'DISCIPLINE PLAN TOTALS'!A97</f>
        <v>MSEPS</v>
      </c>
      <c r="B98" s="4" t="str">
        <f>'DISCIPLINE PLAN TOTALS'!B97</f>
        <v>AJ</v>
      </c>
      <c r="C98" s="4" t="str">
        <f>'DISCIPLINE PLAN TOTALS'!C97</f>
        <v>SUMMER:</v>
      </c>
      <c r="D98" s="5">
        <f>'DISCIPLINE PLAN TOTALS'!D97</f>
        <v>0.26666666666666666</v>
      </c>
      <c r="E98" s="5">
        <f>'DISCIPLINE PLAN TOTALS'!E97</f>
        <v>0</v>
      </c>
      <c r="F98" s="5">
        <f>'DISCIPLINE PLAN TOTALS'!F97</f>
        <v>-0.26666666666666666</v>
      </c>
      <c r="G98" s="6">
        <f>'DISCIPLINE PLAN TOTALS'!G97</f>
        <v>0</v>
      </c>
      <c r="H98" s="7">
        <f>'DISCIPLINE PLAN TOTALS'!H97</f>
        <v>0</v>
      </c>
    </row>
    <row r="99" spans="1:8" ht="12.75">
      <c r="A99" s="4" t="str">
        <f>'DISCIPLINE PLAN TOTALS'!A98</f>
        <v>MSEPS</v>
      </c>
      <c r="B99" s="4" t="str">
        <f>'DISCIPLINE PLAN TOTALS'!B98</f>
        <v>ASTR</v>
      </c>
      <c r="C99" s="4" t="str">
        <f>'DISCIPLINE PLAN TOTALS'!C98</f>
        <v>FALL:</v>
      </c>
      <c r="D99" s="5">
        <f>'DISCIPLINE PLAN TOTALS'!D98</f>
        <v>1.29</v>
      </c>
      <c r="E99" s="5">
        <f>'DISCIPLINE PLAN TOTALS'!E98</f>
        <v>0.95</v>
      </c>
      <c r="F99" s="5">
        <f>'DISCIPLINE PLAN TOTALS'!F98</f>
        <v>-0.3400000000000001</v>
      </c>
      <c r="G99" s="6">
        <f>'DISCIPLINE PLAN TOTALS'!G98</f>
        <v>31.20277864992151</v>
      </c>
      <c r="H99" s="7">
        <f>'DISCIPLINE PLAN TOTALS'!H98</f>
        <v>647.3684210526316</v>
      </c>
    </row>
    <row r="100" spans="1:8" ht="12.75">
      <c r="A100" s="4" t="str">
        <f>'DISCIPLINE PLAN TOTALS'!A99</f>
        <v>MSEPS</v>
      </c>
      <c r="B100" s="4" t="str">
        <f>'DISCIPLINE PLAN TOTALS'!B99</f>
        <v>ASTR</v>
      </c>
      <c r="C100" s="4" t="str">
        <f>'DISCIPLINE PLAN TOTALS'!C99</f>
        <v>Spring:</v>
      </c>
      <c r="D100" s="5">
        <f>'DISCIPLINE PLAN TOTALS'!D99</f>
        <v>0.95</v>
      </c>
      <c r="E100" s="5">
        <f>'DISCIPLINE PLAN TOTALS'!E99</f>
        <v>1.09</v>
      </c>
      <c r="F100" s="5">
        <f>'DISCIPLINE PLAN TOTALS'!F99</f>
        <v>0.14000000000000012</v>
      </c>
      <c r="G100" s="6">
        <f>'DISCIPLINE PLAN TOTALS'!G99</f>
        <v>24.4</v>
      </c>
      <c r="H100" s="7">
        <f>'DISCIPLINE PLAN TOTALS'!H99</f>
        <v>674.3119266055045</v>
      </c>
    </row>
    <row r="101" spans="1:8" ht="12.75">
      <c r="A101" s="4" t="str">
        <f>'DISCIPLINE PLAN TOTALS'!A100</f>
        <v>MSEPS</v>
      </c>
      <c r="B101" s="4" t="str">
        <f>'DISCIPLINE PLAN TOTALS'!B100</f>
        <v>ASTR</v>
      </c>
      <c r="C101" s="4" t="str">
        <f>'DISCIPLINE PLAN TOTALS'!C100</f>
        <v>SUMMER:</v>
      </c>
      <c r="D101" s="5">
        <f>'DISCIPLINE PLAN TOTALS'!D100</f>
        <v>0.4</v>
      </c>
      <c r="E101" s="5">
        <f>'DISCIPLINE PLAN TOTALS'!E100</f>
        <v>0.4</v>
      </c>
      <c r="F101" s="5">
        <f>'DISCIPLINE PLAN TOTALS'!F100</f>
        <v>0</v>
      </c>
      <c r="G101" s="6">
        <f>'DISCIPLINE PLAN TOTALS'!G100</f>
        <v>9.247905620360552</v>
      </c>
      <c r="H101" s="7">
        <f>'DISCIPLINE PLAN TOTALS'!H100</f>
        <v>693.0143160127252</v>
      </c>
    </row>
    <row r="102" spans="1:8" ht="12.75">
      <c r="A102" s="4" t="str">
        <f>'DISCIPLINE PLAN TOTALS'!A101</f>
        <v>MSEPS</v>
      </c>
      <c r="B102" s="4" t="str">
        <f>'DISCIPLINE PLAN TOTALS'!B101</f>
        <v>BIO</v>
      </c>
      <c r="C102" s="4" t="str">
        <f>'DISCIPLINE PLAN TOTALS'!C101</f>
        <v>FALL:</v>
      </c>
      <c r="D102" s="5">
        <f>'DISCIPLINE PLAN TOTALS'!D101</f>
        <v>9.983</v>
      </c>
      <c r="E102" s="5">
        <f>'DISCIPLINE PLAN TOTALS'!E101</f>
        <v>9.85</v>
      </c>
      <c r="F102" s="5">
        <f>'DISCIPLINE PLAN TOTALS'!F101</f>
        <v>-0.1330000000000009</v>
      </c>
      <c r="G102" s="6">
        <f>'DISCIPLINE PLAN TOTALS'!G101</f>
        <v>169.28419969666328</v>
      </c>
      <c r="H102" s="7">
        <f>'DISCIPLINE PLAN TOTALS'!H101</f>
        <v>524.1624365482234</v>
      </c>
    </row>
    <row r="103" spans="1:8" ht="12.75">
      <c r="A103" s="4" t="str">
        <f>'DISCIPLINE PLAN TOTALS'!A102</f>
        <v>MSEPS</v>
      </c>
      <c r="B103" s="4" t="str">
        <f>'DISCIPLINE PLAN TOTALS'!B102</f>
        <v>BIOL SCI</v>
      </c>
      <c r="C103" s="4" t="str">
        <f>'DISCIPLINE PLAN TOTALS'!C102</f>
        <v>Spring:</v>
      </c>
      <c r="D103" s="5">
        <f>'DISCIPLINE PLAN TOTALS'!D102</f>
        <v>10.616666666666665</v>
      </c>
      <c r="E103" s="5">
        <f>'DISCIPLINE PLAN TOTALS'!E102</f>
        <v>9.85</v>
      </c>
      <c r="F103" s="5">
        <f>'DISCIPLINE PLAN TOTALS'!F102</f>
        <v>-0.7666666666666657</v>
      </c>
      <c r="G103" s="6">
        <f>'DISCIPLINE PLAN TOTALS'!G102</f>
        <v>164.23800547278805</v>
      </c>
      <c r="H103" s="7">
        <f>'DISCIPLINE PLAN TOTALS'!H102</f>
        <v>505.88832487309645</v>
      </c>
    </row>
    <row r="104" spans="1:8" ht="12.75">
      <c r="A104" s="4" t="str">
        <f>'DISCIPLINE PLAN TOTALS'!A103</f>
        <v>MSEPS</v>
      </c>
      <c r="B104" s="4" t="str">
        <f>'DISCIPLINE PLAN TOTALS'!B103</f>
        <v>BIO SCI</v>
      </c>
      <c r="C104" s="4" t="str">
        <f>'DISCIPLINE PLAN TOTALS'!C103</f>
        <v>SUMMER:</v>
      </c>
      <c r="D104" s="5">
        <f>'DISCIPLINE PLAN TOTALS'!D103</f>
        <v>1.7</v>
      </c>
      <c r="E104" s="5">
        <f>'DISCIPLINE PLAN TOTALS'!E103</f>
        <v>1.2</v>
      </c>
      <c r="F104" s="5">
        <f>'DISCIPLINE PLAN TOTALS'!F103</f>
        <v>-0.5</v>
      </c>
      <c r="G104" s="6">
        <f>'DISCIPLINE PLAN TOTALS'!G103</f>
        <v>20.792769377990428</v>
      </c>
      <c r="H104" s="7">
        <f>'DISCIPLINE PLAN TOTALS'!H103</f>
        <v>532.4231259968103</v>
      </c>
    </row>
    <row r="105" spans="1:8" ht="12.75">
      <c r="A105" s="4" t="str">
        <f>'DISCIPLINE PLAN TOTALS'!A104</f>
        <v>MSEPS</v>
      </c>
      <c r="B105" s="4" t="str">
        <f>'DISCIPLINE PLAN TOTALS'!B104</f>
        <v>CHEM</v>
      </c>
      <c r="C105" s="4" t="str">
        <f>'DISCIPLINE PLAN TOTALS'!C104</f>
        <v>FALL:</v>
      </c>
      <c r="D105" s="5">
        <f>'DISCIPLINE PLAN TOTALS'!D104</f>
        <v>5.2</v>
      </c>
      <c r="E105" s="5">
        <f>'DISCIPLINE PLAN TOTALS'!E104</f>
        <v>4.700000000000001</v>
      </c>
      <c r="F105" s="5">
        <f>'DISCIPLINE PLAN TOTALS'!F104</f>
        <v>-0.4999999999999991</v>
      </c>
      <c r="G105" s="6">
        <f>'DISCIPLINE PLAN TOTALS'!G104</f>
        <v>73.34940856245204</v>
      </c>
      <c r="H105" s="7">
        <f>'DISCIPLINE PLAN TOTALS'!H104</f>
        <v>481.91489361702116</v>
      </c>
    </row>
    <row r="106" spans="1:8" ht="12.75">
      <c r="A106" s="4" t="str">
        <f>'DISCIPLINE PLAN TOTALS'!A105</f>
        <v>MSEPS</v>
      </c>
      <c r="B106" s="4" t="str">
        <f>'DISCIPLINE PLAN TOTALS'!B105</f>
        <v>CHEM</v>
      </c>
      <c r="C106" s="4" t="str">
        <f>'DISCIPLINE PLAN TOTALS'!C105</f>
        <v>Spring:</v>
      </c>
      <c r="D106" s="5">
        <f>'DISCIPLINE PLAN TOTALS'!D105</f>
        <v>4.7</v>
      </c>
      <c r="E106" s="5">
        <f>'DISCIPLINE PLAN TOTALS'!E105</f>
        <v>4.7</v>
      </c>
      <c r="F106" s="5">
        <f>'DISCIPLINE PLAN TOTALS'!F105</f>
        <v>0</v>
      </c>
      <c r="G106" s="6">
        <f>'DISCIPLINE PLAN TOTALS'!G105</f>
        <v>71.17635327635328</v>
      </c>
      <c r="H106" s="7">
        <f>'DISCIPLINE PLAN TOTALS'!H105</f>
        <v>465.9574468085106</v>
      </c>
    </row>
    <row r="107" spans="1:8" ht="12.75">
      <c r="A107" s="4" t="str">
        <f>'DISCIPLINE PLAN TOTALS'!A106</f>
        <v>MSEPS</v>
      </c>
      <c r="B107" s="4" t="str">
        <f>'DISCIPLINE PLAN TOTALS'!B106</f>
        <v>CHEM</v>
      </c>
      <c r="C107" s="4" t="str">
        <f>'DISCIPLINE PLAN TOTALS'!C106</f>
        <v>SUMMER:</v>
      </c>
      <c r="D107" s="5">
        <f>'DISCIPLINE PLAN TOTALS'!D106</f>
        <v>2.05</v>
      </c>
      <c r="E107" s="5">
        <f>'DISCIPLINE PLAN TOTALS'!E106</f>
        <v>2.0500000000000003</v>
      </c>
      <c r="F107" s="5">
        <f>'DISCIPLINE PLAN TOTALS'!F106</f>
        <v>0</v>
      </c>
      <c r="G107" s="6">
        <f>'DISCIPLINE PLAN TOTALS'!G106</f>
        <v>30.228296703296703</v>
      </c>
      <c r="H107" s="7">
        <f>'DISCIPLINE PLAN TOTALS'!H106</f>
        <v>529.8284642187081</v>
      </c>
    </row>
    <row r="108" spans="1:8" ht="12.75">
      <c r="A108" s="4" t="str">
        <f>'DISCIPLINE PLAN TOTALS'!A107</f>
        <v>MSEPS</v>
      </c>
      <c r="B108" s="4" t="str">
        <f>'DISCIPLINE PLAN TOTALS'!B107</f>
        <v>EMS</v>
      </c>
      <c r="C108" s="4" t="str">
        <f>'DISCIPLINE PLAN TOTALS'!C107</f>
        <v>FALL:</v>
      </c>
      <c r="D108" s="5">
        <f>'DISCIPLINE PLAN TOTALS'!D107</f>
        <v>1.8579999999999999</v>
      </c>
      <c r="E108" s="5">
        <f>'DISCIPLINE PLAN TOTALS'!E107</f>
        <v>1.9269999999999998</v>
      </c>
      <c r="F108" s="5">
        <f>'DISCIPLINE PLAN TOTALS'!F107</f>
        <v>0.06899999999999995</v>
      </c>
      <c r="G108" s="6">
        <f>'DISCIPLINE PLAN TOTALS'!G107</f>
        <v>41.51631979650723</v>
      </c>
      <c r="H108" s="7">
        <f>'DISCIPLINE PLAN TOTALS'!H107</f>
        <v>651.3247271872377</v>
      </c>
    </row>
    <row r="109" spans="1:8" ht="12.75">
      <c r="A109" s="4" t="str">
        <f>'DISCIPLINE PLAN TOTALS'!A108</f>
        <v>MSEPS</v>
      </c>
      <c r="B109" s="4" t="str">
        <f>'DISCIPLINE PLAN TOTALS'!B108</f>
        <v>EMS</v>
      </c>
      <c r="C109" s="4" t="str">
        <f>'DISCIPLINE PLAN TOTALS'!C108</f>
        <v>Spring:</v>
      </c>
      <c r="D109" s="5">
        <f>'DISCIPLINE PLAN TOTALS'!D108</f>
        <v>1.5143333333333335</v>
      </c>
      <c r="E109" s="5">
        <f>'DISCIPLINE PLAN TOTALS'!E108</f>
        <v>1.6639999999999997</v>
      </c>
      <c r="F109" s="5">
        <f>'DISCIPLINE PLAN TOTALS'!F108</f>
        <v>0.14966666666666617</v>
      </c>
      <c r="G109" s="6">
        <f>'DISCIPLINE PLAN TOTALS'!G108</f>
        <v>35.735957431457436</v>
      </c>
      <c r="H109" s="7">
        <f>'DISCIPLINE PLAN TOTALS'!H108</f>
        <v>651.9477008168116</v>
      </c>
    </row>
    <row r="110" spans="1:8" ht="12.75">
      <c r="A110" s="4" t="str">
        <f>'DISCIPLINE PLAN TOTALS'!A109</f>
        <v>MSEPS</v>
      </c>
      <c r="B110" s="4" t="str">
        <f>'DISCIPLINE PLAN TOTALS'!B109</f>
        <v>EMS</v>
      </c>
      <c r="C110" s="4" t="str">
        <f>'DISCIPLINE PLAN TOTALS'!C109</f>
        <v>SUMMER:</v>
      </c>
      <c r="D110" s="5">
        <f>'DISCIPLINE PLAN TOTALS'!D109</f>
        <v>0.46799999999999997</v>
      </c>
      <c r="E110" s="5">
        <f>'DISCIPLINE PLAN TOTALS'!E109</f>
        <v>0.283</v>
      </c>
      <c r="F110" s="5">
        <f>'DISCIPLINE PLAN TOTALS'!F109</f>
        <v>-0.185</v>
      </c>
      <c r="G110" s="6">
        <f>'DISCIPLINE PLAN TOTALS'!G109</f>
        <v>6.8931818181818185</v>
      </c>
      <c r="H110" s="7">
        <f>'DISCIPLINE PLAN TOTALS'!H109</f>
        <v>730.0032123353678</v>
      </c>
    </row>
    <row r="111" spans="1:8" ht="12.75">
      <c r="A111" s="4" t="str">
        <f>'DISCIPLINE PLAN TOTALS'!A110</f>
        <v>MSEPS</v>
      </c>
      <c r="B111" s="4" t="str">
        <f>'DISCIPLINE PLAN TOTALS'!B110</f>
        <v>ENGR</v>
      </c>
      <c r="C111" s="4" t="str">
        <f>'DISCIPLINE PLAN TOTALS'!C110</f>
        <v>FALL:</v>
      </c>
      <c r="D111" s="5">
        <f>'DISCIPLINE PLAN TOTALS'!D110</f>
        <v>0.8319999999999999</v>
      </c>
      <c r="E111" s="5">
        <f>'DISCIPLINE PLAN TOTALS'!E110</f>
        <v>0.8319999999999999</v>
      </c>
      <c r="F111" s="5">
        <f>'DISCIPLINE PLAN TOTALS'!F110</f>
        <v>0</v>
      </c>
      <c r="G111" s="6">
        <f>'DISCIPLINE PLAN TOTALS'!G110</f>
        <v>9.759182194616978</v>
      </c>
      <c r="H111" s="7">
        <f>'DISCIPLINE PLAN TOTALS'!H110</f>
        <v>352.1634615384616</v>
      </c>
    </row>
    <row r="112" spans="1:8" ht="12.75">
      <c r="A112" s="4" t="str">
        <f>'DISCIPLINE PLAN TOTALS'!A111</f>
        <v>MSEPS</v>
      </c>
      <c r="B112" s="4" t="str">
        <f>'DISCIPLINE PLAN TOTALS'!B111</f>
        <v>ENGR</v>
      </c>
      <c r="C112" s="4" t="str">
        <f>'DISCIPLINE PLAN TOTALS'!C111</f>
        <v>Spring:</v>
      </c>
      <c r="D112" s="5">
        <f>'DISCIPLINE PLAN TOTALS'!D111</f>
        <v>1.3323333333333331</v>
      </c>
      <c r="E112" s="5">
        <f>'DISCIPLINE PLAN TOTALS'!E111</f>
        <v>1.3319999999999999</v>
      </c>
      <c r="F112" s="5">
        <f>'DISCIPLINE PLAN TOTALS'!F111</f>
        <v>-0.0003333333333332966</v>
      </c>
      <c r="G112" s="6">
        <f>'DISCIPLINE PLAN TOTALS'!G111</f>
        <v>14.3325</v>
      </c>
      <c r="H112" s="7">
        <f>'DISCIPLINE PLAN TOTALS'!H111</f>
        <v>364.11411411411416</v>
      </c>
    </row>
    <row r="113" spans="1:8" ht="12.75">
      <c r="A113" s="4" t="str">
        <f>'DISCIPLINE PLAN TOTALS'!A112</f>
        <v>MSEPS</v>
      </c>
      <c r="B113" s="4" t="str">
        <f>'DISCIPLINE PLAN TOTALS'!B112</f>
        <v>FST</v>
      </c>
      <c r="C113" s="4" t="str">
        <f>'DISCIPLINE PLAN TOTALS'!C112</f>
        <v>FALL:</v>
      </c>
      <c r="D113" s="5">
        <f>'DISCIPLINE PLAN TOTALS'!D112</f>
        <v>2.099</v>
      </c>
      <c r="E113" s="5">
        <f>'DISCIPLINE PLAN TOTALS'!E112</f>
        <v>1.892</v>
      </c>
      <c r="F113" s="5">
        <f>'DISCIPLINE PLAN TOTALS'!F112</f>
        <v>-0.2070000000000003</v>
      </c>
      <c r="G113" s="6">
        <f>'DISCIPLINE PLAN TOTALS'!G112</f>
        <v>48.467290825964206</v>
      </c>
      <c r="H113" s="7">
        <f>'DISCIPLINE PLAN TOTALS'!H112</f>
        <v>778.2143170927868</v>
      </c>
    </row>
    <row r="114" spans="1:8" ht="12.75">
      <c r="A114" s="4" t="str">
        <f>'DISCIPLINE PLAN TOTALS'!A113</f>
        <v>MSEPS</v>
      </c>
      <c r="B114" s="4" t="str">
        <f>'DISCIPLINE PLAN TOTALS'!B113</f>
        <v>FST</v>
      </c>
      <c r="C114" s="4" t="str">
        <f>'DISCIPLINE PLAN TOTALS'!C113</f>
        <v>Spring:</v>
      </c>
      <c r="D114" s="5">
        <f>'DISCIPLINE PLAN TOTALS'!D113</f>
        <v>2.066</v>
      </c>
      <c r="E114" s="5">
        <f>'DISCIPLINE PLAN TOTALS'!E113</f>
        <v>2.099</v>
      </c>
      <c r="F114" s="5">
        <f>'DISCIPLINE PLAN TOTALS'!F113</f>
        <v>0.03300000000000036</v>
      </c>
      <c r="G114" s="6">
        <f>'DISCIPLINE PLAN TOTALS'!G113</f>
        <v>53.34744967652228</v>
      </c>
      <c r="H114" s="7">
        <f>'DISCIPLINE PLAN TOTALS'!H113</f>
        <v>769.3134259502949</v>
      </c>
    </row>
    <row r="115" spans="1:8" ht="12.75">
      <c r="A115" s="4" t="str">
        <f>'DISCIPLINE PLAN TOTALS'!A114</f>
        <v>MSEPS</v>
      </c>
      <c r="B115" s="4" t="str">
        <f>'DISCIPLINE PLAN TOTALS'!B114</f>
        <v>FST</v>
      </c>
      <c r="C115" s="4" t="str">
        <f>'DISCIPLINE PLAN TOTALS'!C114</f>
        <v>SUMMER:</v>
      </c>
      <c r="D115" s="5">
        <f>'DISCIPLINE PLAN TOTALS'!D114</f>
        <v>0.8866666666666666</v>
      </c>
      <c r="E115" s="5">
        <f>'DISCIPLINE PLAN TOTALS'!E114</f>
        <v>0.674</v>
      </c>
      <c r="F115" s="5">
        <f>'DISCIPLINE PLAN TOTALS'!F114</f>
        <v>-0.21266666666666656</v>
      </c>
      <c r="G115" s="6">
        <f>'DISCIPLINE PLAN TOTALS'!G114</f>
        <v>16.17749072356215</v>
      </c>
      <c r="H115" s="7">
        <f>'DISCIPLINE PLAN TOTALS'!H114</f>
        <v>724.9295321041824</v>
      </c>
    </row>
    <row r="116" spans="1:8" ht="12.75">
      <c r="A116" s="4" t="str">
        <f>'DISCIPLINE PLAN TOTALS'!A115</f>
        <v>MSEPS</v>
      </c>
      <c r="B116" s="4" t="str">
        <f>'DISCIPLINE PLAN TOTALS'!B115</f>
        <v>GEOG</v>
      </c>
      <c r="C116" s="4" t="str">
        <f>'DISCIPLINE PLAN TOTALS'!C115</f>
        <v>FALL:</v>
      </c>
      <c r="D116" s="5">
        <f>'DISCIPLINE PLAN TOTALS'!D115</f>
        <v>2.41</v>
      </c>
      <c r="E116" s="5">
        <f>'DISCIPLINE PLAN TOTALS'!E115</f>
        <v>2.21</v>
      </c>
      <c r="F116" s="5">
        <f>'DISCIPLINE PLAN TOTALS'!F115</f>
        <v>-0.20000000000000018</v>
      </c>
      <c r="G116" s="6">
        <f>'DISCIPLINE PLAN TOTALS'!G115</f>
        <v>44.024375596654494</v>
      </c>
      <c r="H116" s="7">
        <f>'DISCIPLINE PLAN TOTALS'!H115</f>
        <v>606.7873303167421</v>
      </c>
    </row>
    <row r="117" spans="1:8" ht="12.75">
      <c r="A117" s="4" t="str">
        <f>'DISCIPLINE PLAN TOTALS'!A116</f>
        <v>MSEPS</v>
      </c>
      <c r="B117" s="4" t="str">
        <f>'DISCIPLINE PLAN TOTALS'!B116</f>
        <v>GEOG</v>
      </c>
      <c r="C117" s="4" t="str">
        <f>'DISCIPLINE PLAN TOTALS'!C116</f>
        <v>Spring:</v>
      </c>
      <c r="D117" s="5">
        <f>'DISCIPLINE PLAN TOTALS'!D116</f>
        <v>1.86</v>
      </c>
      <c r="E117" s="5">
        <f>'DISCIPLINE PLAN TOTALS'!E116</f>
        <v>1.8599999999999997</v>
      </c>
      <c r="F117" s="5">
        <f>'DISCIPLINE PLAN TOTALS'!F116</f>
        <v>0</v>
      </c>
      <c r="G117" s="6">
        <f>'DISCIPLINE PLAN TOTALS'!G116</f>
        <v>40.1553488372093</v>
      </c>
      <c r="H117" s="7">
        <f>'DISCIPLINE PLAN TOTALS'!H116</f>
        <v>658.0645161290324</v>
      </c>
    </row>
    <row r="118" spans="1:8" ht="12.75">
      <c r="A118" s="4" t="str">
        <f>'DISCIPLINE PLAN TOTALS'!A117</f>
        <v>MSEPS</v>
      </c>
      <c r="B118" s="4" t="str">
        <f>'DISCIPLINE PLAN TOTALS'!B117</f>
        <v>GEOG</v>
      </c>
      <c r="C118" s="4" t="str">
        <f>'DISCIPLINE PLAN TOTALS'!C117</f>
        <v>SUMMER:</v>
      </c>
      <c r="D118" s="5">
        <f>'DISCIPLINE PLAN TOTALS'!D117</f>
        <v>0.2</v>
      </c>
      <c r="E118" s="5">
        <f>'DISCIPLINE PLAN TOTALS'!E117</f>
        <v>0.2</v>
      </c>
      <c r="F118" s="5">
        <f>'DISCIPLINE PLAN TOTALS'!F117</f>
        <v>0</v>
      </c>
      <c r="G118" s="6">
        <f>'DISCIPLINE PLAN TOTALS'!G117</f>
        <v>4.5140625</v>
      </c>
      <c r="H118" s="7">
        <f>'DISCIPLINE PLAN TOTALS'!H117</f>
        <v>675</v>
      </c>
    </row>
    <row r="119" spans="1:8" ht="12.75">
      <c r="A119" s="4" t="str">
        <f>'DISCIPLINE PLAN TOTALS'!A118</f>
        <v>MSEPS</v>
      </c>
      <c r="B119" s="4" t="str">
        <f>'DISCIPLINE PLAN TOTALS'!B118</f>
        <v>GEOL</v>
      </c>
      <c r="C119" s="4" t="str">
        <f>'DISCIPLINE PLAN TOTALS'!C118</f>
        <v>FALL:</v>
      </c>
      <c r="D119" s="5">
        <f>'DISCIPLINE PLAN TOTALS'!D118</f>
        <v>2.2829999999999995</v>
      </c>
      <c r="E119" s="5">
        <f>'DISCIPLINE PLAN TOTALS'!E118</f>
        <v>2.1499999999999995</v>
      </c>
      <c r="F119" s="5">
        <f>'DISCIPLINE PLAN TOTALS'!F118</f>
        <v>-0.133</v>
      </c>
      <c r="G119" s="6">
        <f>'DISCIPLINE PLAN TOTALS'!G118</f>
        <v>42.897494984690105</v>
      </c>
      <c r="H119" s="7">
        <f>'DISCIPLINE PLAN TOTALS'!H118</f>
        <v>606.9767441860466</v>
      </c>
    </row>
    <row r="120" spans="1:8" ht="12.75">
      <c r="A120" s="4" t="str">
        <f>'DISCIPLINE PLAN TOTALS'!A119</f>
        <v>MSEPS</v>
      </c>
      <c r="B120" s="4" t="str">
        <f>'DISCIPLINE PLAN TOTALS'!B119</f>
        <v>GEOL</v>
      </c>
      <c r="C120" s="4" t="str">
        <f>'DISCIPLINE PLAN TOTALS'!C119</f>
        <v>Spring:</v>
      </c>
      <c r="D120" s="5">
        <f>'DISCIPLINE PLAN TOTALS'!D119</f>
        <v>2.2833333333333328</v>
      </c>
      <c r="E120" s="5">
        <f>'DISCIPLINE PLAN TOTALS'!E119</f>
        <v>1.9499999999999995</v>
      </c>
      <c r="F120" s="5">
        <f>'DISCIPLINE PLAN TOTALS'!F119</f>
        <v>-0.33333333333333326</v>
      </c>
      <c r="G120" s="6">
        <f>'DISCIPLINE PLAN TOTALS'!G119</f>
        <v>37.27845246319244</v>
      </c>
      <c r="H120" s="7">
        <f>'DISCIPLINE PLAN TOTALS'!H119</f>
        <v>580.0000000000001</v>
      </c>
    </row>
    <row r="121" spans="1:8" ht="12.75">
      <c r="A121" s="4" t="str">
        <f>'DISCIPLINE PLAN TOTALS'!A120</f>
        <v>MSEPS</v>
      </c>
      <c r="B121" s="4" t="str">
        <f>'DISCIPLINE PLAN TOTALS'!B120</f>
        <v>GEOL</v>
      </c>
      <c r="C121" s="4" t="str">
        <f>'DISCIPLINE PLAN TOTALS'!C120</f>
        <v>SUMMER:</v>
      </c>
      <c r="D121" s="5">
        <f>'DISCIPLINE PLAN TOTALS'!D120</f>
        <v>0.2</v>
      </c>
      <c r="E121" s="5">
        <f>'DISCIPLINE PLAN TOTALS'!E120</f>
        <v>0.2</v>
      </c>
      <c r="F121" s="5">
        <f>'DISCIPLINE PLAN TOTALS'!F120</f>
        <v>0</v>
      </c>
      <c r="G121" s="6">
        <f>'DISCIPLINE PLAN TOTALS'!G120</f>
        <v>4.32</v>
      </c>
      <c r="H121" s="7">
        <f>'DISCIPLINE PLAN TOTALS'!H120</f>
        <v>650</v>
      </c>
    </row>
    <row r="122" spans="1:8" ht="12.75">
      <c r="A122" s="4" t="str">
        <f>'DISCIPLINE PLAN TOTALS'!A121</f>
        <v>MSEPS</v>
      </c>
      <c r="B122" s="4" t="str">
        <f>'DISCIPLINE PLAN TOTALS'!B121</f>
        <v>HORT</v>
      </c>
      <c r="C122" s="4" t="str">
        <f>'DISCIPLINE PLAN TOTALS'!C121</f>
        <v>FALL:</v>
      </c>
      <c r="D122" s="5">
        <f>'DISCIPLINE PLAN TOTALS'!D121</f>
        <v>0.767</v>
      </c>
      <c r="E122" s="5">
        <f>'DISCIPLINE PLAN TOTALS'!E121</f>
        <v>0.659</v>
      </c>
      <c r="F122" s="5">
        <f>'DISCIPLINE PLAN TOTALS'!F121</f>
        <v>-0.10799999999999998</v>
      </c>
      <c r="G122" s="6">
        <f>'DISCIPLINE PLAN TOTALS'!G121</f>
        <v>8.878</v>
      </c>
      <c r="H122" s="7">
        <f>'DISCIPLINE PLAN TOTALS'!H121</f>
        <v>405.15933232169954</v>
      </c>
    </row>
    <row r="123" spans="1:8" ht="12.75">
      <c r="A123" s="4" t="str">
        <f>'DISCIPLINE PLAN TOTALS'!A122</f>
        <v>MSEPS</v>
      </c>
      <c r="B123" s="4" t="str">
        <f>'DISCIPLINE PLAN TOTALS'!B122</f>
        <v>HORT</v>
      </c>
      <c r="C123" s="4" t="str">
        <f>'DISCIPLINE PLAN TOTALS'!C122</f>
        <v>Spring:</v>
      </c>
      <c r="D123" s="5">
        <f>'DISCIPLINE PLAN TOTALS'!D122</f>
        <v>0.6576666666666666</v>
      </c>
      <c r="E123" s="5">
        <f>'DISCIPLINE PLAN TOTALS'!E122</f>
        <v>0.5503333333333333</v>
      </c>
      <c r="F123" s="5">
        <f>'DISCIPLINE PLAN TOTALS'!F122</f>
        <v>-0.10733333333333328</v>
      </c>
      <c r="G123" s="6">
        <f>'DISCIPLINE PLAN TOTALS'!G122</f>
        <v>6.17</v>
      </c>
      <c r="H123" s="7">
        <f>'DISCIPLINE PLAN TOTALS'!H122</f>
        <v>336.15990308903696</v>
      </c>
    </row>
    <row r="124" spans="1:8" ht="12.75">
      <c r="A124" s="4" t="str">
        <f>'DISCIPLINE PLAN TOTALS'!A123</f>
        <v>MSEPS</v>
      </c>
      <c r="B124" s="4" t="str">
        <f>'DISCIPLINE PLAN TOTALS'!B123</f>
        <v>MATH</v>
      </c>
      <c r="C124" s="4" t="str">
        <f>'DISCIPLINE PLAN TOTALS'!C123</f>
        <v>FALL:</v>
      </c>
      <c r="D124" s="5">
        <f>'DISCIPLINE PLAN TOTALS'!D123</f>
        <v>26.918333333333305</v>
      </c>
      <c r="E124" s="5">
        <f>'DISCIPLINE PLAN TOTALS'!E123</f>
        <v>25.68666666666663</v>
      </c>
      <c r="F124" s="5">
        <f>'DISCIPLINE PLAN TOTALS'!F123</f>
        <v>-1.2316666666666762</v>
      </c>
      <c r="G124" s="6">
        <f>'DISCIPLINE PLAN TOTALS'!G123</f>
        <v>479.8461947070447</v>
      </c>
      <c r="H124" s="7">
        <f>'DISCIPLINE PLAN TOTALS'!H123</f>
        <v>570.3962986071132</v>
      </c>
    </row>
    <row r="125" spans="1:8" ht="12.75">
      <c r="A125" s="4" t="str">
        <f>'DISCIPLINE PLAN TOTALS'!A124</f>
        <v>MSEPS</v>
      </c>
      <c r="B125" s="4" t="str">
        <f>'DISCIPLINE PLAN TOTALS'!B124</f>
        <v>MATH</v>
      </c>
      <c r="C125" s="4" t="str">
        <f>'DISCIPLINE PLAN TOTALS'!C124</f>
        <v>Spring:</v>
      </c>
      <c r="D125" s="5">
        <f>'DISCIPLINE PLAN TOTALS'!D124</f>
        <v>24.453999999999965</v>
      </c>
      <c r="E125" s="5">
        <f>'DISCIPLINE PLAN TOTALS'!E124</f>
        <v>23.737999999999968</v>
      </c>
      <c r="F125" s="5">
        <f>'DISCIPLINE PLAN TOTALS'!F124</f>
        <v>-0.7159999999999975</v>
      </c>
      <c r="G125" s="6">
        <f>'DISCIPLINE PLAN TOTALS'!G124</f>
        <v>396.0295107212348</v>
      </c>
      <c r="H125" s="7">
        <f>'DISCIPLINE PLAN TOTALS'!H124</f>
        <v>510.1401304092572</v>
      </c>
    </row>
    <row r="126" spans="1:8" ht="12.75">
      <c r="A126" s="4" t="str">
        <f>'DISCIPLINE PLAN TOTALS'!A125</f>
        <v>MSEPS</v>
      </c>
      <c r="B126" s="4" t="str">
        <f>'DISCIPLINE PLAN TOTALS'!B125</f>
        <v>MATH</v>
      </c>
      <c r="C126" s="4" t="str">
        <f>'DISCIPLINE PLAN TOTALS'!C125</f>
        <v>SUMMER:</v>
      </c>
      <c r="D126" s="5">
        <v>5.825</v>
      </c>
      <c r="E126" s="5">
        <f>'DISCIPLINE PLAN TOTALS'!E125</f>
        <v>5.192</v>
      </c>
      <c r="F126" s="5">
        <f>'DISCIPLINE PLAN TOTALS'!F125</f>
        <v>-0.633</v>
      </c>
      <c r="G126" s="6">
        <f>'DISCIPLINE PLAN TOTALS'!G125</f>
        <v>95.20061429482845</v>
      </c>
      <c r="H126" s="7">
        <f>'DISCIPLINE PLAN TOTALS'!H125</f>
        <v>558.4719081969733</v>
      </c>
    </row>
    <row r="127" spans="1:8" ht="12.75">
      <c r="A127" s="4" t="str">
        <f>'DISCIPLINE PLAN TOTALS'!A126</f>
        <v>MSEPS</v>
      </c>
      <c r="B127" s="4" t="str">
        <f>'DISCIPLINE PLAN TOTALS'!B126</f>
        <v>OSH</v>
      </c>
      <c r="C127" s="4" t="str">
        <f>'DISCIPLINE PLAN TOTALS'!C126</f>
        <v>FALL:</v>
      </c>
      <c r="D127" s="5">
        <f>'DISCIPLINE PLAN TOTALS'!D126</f>
        <v>0.2</v>
      </c>
      <c r="E127" s="5">
        <f>'DISCIPLINE PLAN TOTALS'!E126</f>
        <v>0.2</v>
      </c>
      <c r="F127" s="5">
        <f>'DISCIPLINE PLAN TOTALS'!F126</f>
        <v>0</v>
      </c>
      <c r="G127" s="6">
        <f>'DISCIPLINE PLAN TOTALS'!G126</f>
        <v>2.3000000000000003</v>
      </c>
      <c r="H127" s="7">
        <f>'DISCIPLINE PLAN TOTALS'!H126</f>
        <v>345</v>
      </c>
    </row>
    <row r="128" spans="1:8" ht="12.75">
      <c r="A128" s="4" t="str">
        <f>'DISCIPLINE PLAN TOTALS'!A127</f>
        <v>MSEPS</v>
      </c>
      <c r="B128" s="4" t="str">
        <f>'DISCIPLINE PLAN TOTALS'!B127</f>
        <v>OSH</v>
      </c>
      <c r="C128" s="4" t="str">
        <f>'DISCIPLINE PLAN TOTALS'!C127</f>
        <v>Spring:</v>
      </c>
      <c r="D128" s="5">
        <f>'DISCIPLINE PLAN TOTALS'!D127</f>
        <v>0.2</v>
      </c>
      <c r="E128" s="5">
        <f>'DISCIPLINE PLAN TOTALS'!E127</f>
        <v>0.2</v>
      </c>
      <c r="F128" s="5">
        <f>'DISCIPLINE PLAN TOTALS'!F127</f>
        <v>0</v>
      </c>
      <c r="G128" s="6">
        <f>'DISCIPLINE PLAN TOTALS'!G127</f>
        <v>2</v>
      </c>
      <c r="H128" s="7">
        <f>'DISCIPLINE PLAN TOTALS'!H127</f>
        <v>300</v>
      </c>
    </row>
    <row r="129" spans="1:8" ht="12.75">
      <c r="A129" s="4" t="str">
        <f>'DISCIPLINE PLAN TOTALS'!A128</f>
        <v>MSEPS</v>
      </c>
      <c r="B129" s="4" t="str">
        <f>'DISCIPLINE PLAN TOTALS'!B128</f>
        <v>PHYS</v>
      </c>
      <c r="C129" s="4" t="str">
        <f>'DISCIPLINE PLAN TOTALS'!C128</f>
        <v>FALL:</v>
      </c>
      <c r="D129" s="5">
        <f>'DISCIPLINE PLAN TOTALS'!D128</f>
        <v>2.018</v>
      </c>
      <c r="E129" s="5">
        <f>'DISCIPLINE PLAN TOTALS'!E128</f>
        <v>2.018</v>
      </c>
      <c r="F129" s="5">
        <f>'DISCIPLINE PLAN TOTALS'!F128</f>
        <v>0</v>
      </c>
      <c r="G129" s="6">
        <f>'DISCIPLINE PLAN TOTALS'!G128</f>
        <v>26.240191493322165</v>
      </c>
      <c r="H129" s="7">
        <f>'DISCIPLINE PLAN TOTALS'!H128</f>
        <v>403.8652130822597</v>
      </c>
    </row>
    <row r="130" spans="1:8" ht="12.75">
      <c r="A130" s="4" t="str">
        <f>'DISCIPLINE PLAN TOTALS'!A129</f>
        <v>MSEPS</v>
      </c>
      <c r="B130" s="4" t="str">
        <f>'DISCIPLINE PLAN TOTALS'!B129</f>
        <v>PHYS</v>
      </c>
      <c r="C130" s="4" t="str">
        <f>'DISCIPLINE PLAN TOTALS'!C129</f>
        <v>Spring:</v>
      </c>
      <c r="D130" s="5">
        <f>'DISCIPLINE PLAN TOTALS'!D129</f>
        <v>2.7009999999999996</v>
      </c>
      <c r="E130" s="5">
        <f>'DISCIPLINE PLAN TOTALS'!E129</f>
        <v>2.651</v>
      </c>
      <c r="F130" s="5">
        <f>'DISCIPLINE PLAN TOTALS'!F129</f>
        <v>-0.04999999999999982</v>
      </c>
      <c r="G130" s="6">
        <f>'DISCIPLINE PLAN TOTALS'!G129</f>
        <v>43.53126050420168</v>
      </c>
      <c r="H130" s="7">
        <f>'DISCIPLINE PLAN TOTALS'!H129</f>
        <v>373.44398340248966</v>
      </c>
    </row>
    <row r="131" spans="1:8" ht="12.75">
      <c r="A131" s="4" t="str">
        <f>'DISCIPLINE PLAN TOTALS'!A130</f>
        <v>MSEPS</v>
      </c>
      <c r="B131" s="4" t="str">
        <f>'DISCIPLINE PLAN TOTALS'!B130</f>
        <v>RADS</v>
      </c>
      <c r="C131" s="4" t="str">
        <f>'DISCIPLINE PLAN TOTALS'!C130</f>
        <v>FALL:</v>
      </c>
      <c r="D131" s="5">
        <f>'DISCIPLINE PLAN TOTALS'!D130</f>
        <v>0.13333333333333333</v>
      </c>
      <c r="E131" s="5">
        <f>'DISCIPLINE PLAN TOTALS'!E130</f>
        <v>0.13333333333333333</v>
      </c>
      <c r="F131" s="5">
        <f>'DISCIPLINE PLAN TOTALS'!F130</f>
        <v>0</v>
      </c>
      <c r="G131" s="6">
        <f>'DISCIPLINE PLAN TOTALS'!G130</f>
        <v>1.3333333333333333</v>
      </c>
      <c r="H131" s="7">
        <f>'DISCIPLINE PLAN TOTALS'!H130</f>
        <v>300</v>
      </c>
    </row>
    <row r="132" spans="1:8" ht="12.75">
      <c r="A132" s="4" t="str">
        <f>'DISCIPLINE PLAN TOTALS'!A131</f>
        <v>MSEPS</v>
      </c>
      <c r="B132" s="4" t="str">
        <f>'DISCIPLINE PLAN TOTALS'!B131</f>
        <v>RADS</v>
      </c>
      <c r="C132" s="4" t="str">
        <f>'DISCIPLINE PLAN TOTALS'!C131</f>
        <v>Spring:</v>
      </c>
      <c r="D132" s="5">
        <f>'DISCIPLINE PLAN TOTALS'!D131</f>
        <v>0.13399999999999998</v>
      </c>
      <c r="E132" s="5">
        <f>'DISCIPLINE PLAN TOTALS'!E131</f>
        <v>0.13399999999999998</v>
      </c>
      <c r="F132" s="5">
        <f>'DISCIPLINE PLAN TOTALS'!F131</f>
        <v>0</v>
      </c>
      <c r="G132" s="6">
        <f>'DISCIPLINE PLAN TOTALS'!G131</f>
        <v>0.49583333333333335</v>
      </c>
      <c r="H132" s="7">
        <f>'DISCIPLINE PLAN TOTALS'!H131</f>
        <v>111.9402985074627</v>
      </c>
    </row>
    <row r="133" spans="1:8" ht="12.75">
      <c r="A133" s="4" t="str">
        <f>'DISCIPLINE PLAN TOTALS'!A132</f>
        <v>MSEPS</v>
      </c>
      <c r="B133" s="4" t="str">
        <f>'DISCIPLINE PLAN TOTALS'!B132</f>
        <v>VWT</v>
      </c>
      <c r="C133" s="4" t="str">
        <f>'DISCIPLINE PLAN TOTALS'!C132</f>
        <v>FALL:</v>
      </c>
      <c r="D133" s="5">
        <f>'DISCIPLINE PLAN TOTALS'!D132</f>
        <v>0.8833333333333334</v>
      </c>
      <c r="E133" s="5">
        <f>'DISCIPLINE PLAN TOTALS'!E132</f>
        <v>0.883</v>
      </c>
      <c r="F133" s="5">
        <f>'DISCIPLINE PLAN TOTALS'!F132</f>
        <v>-0.00033333333333340764</v>
      </c>
      <c r="G133" s="6">
        <f>'DISCIPLINE PLAN TOTALS'!G132</f>
        <v>15</v>
      </c>
      <c r="H133" s="7">
        <f>'DISCIPLINE PLAN TOTALS'!H132</f>
        <v>509.62627406568515</v>
      </c>
    </row>
    <row r="134" spans="1:8" ht="12.75">
      <c r="A134" s="4" t="str">
        <f>'DISCIPLINE PLAN TOTALS'!A133</f>
        <v>MSEPS</v>
      </c>
      <c r="B134" s="4" t="str">
        <f>'DISCIPLINE PLAN TOTALS'!B133</f>
        <v>VWT</v>
      </c>
      <c r="C134" s="4" t="str">
        <f>'DISCIPLINE PLAN TOTALS'!C133</f>
        <v>Spring:</v>
      </c>
      <c r="D134" s="5">
        <v>1.083</v>
      </c>
      <c r="E134" s="5">
        <f>'DISCIPLINE PLAN TOTALS'!E133</f>
        <v>1.0830000000000002</v>
      </c>
      <c r="F134" s="5">
        <f>'DISCIPLINE PLAN TOTALS'!F133</f>
        <v>0</v>
      </c>
      <c r="G134" s="6">
        <f>'DISCIPLINE PLAN TOTALS'!G133</f>
        <v>16.163043478260867</v>
      </c>
      <c r="H134" s="7">
        <f>'DISCIPLINE PLAN TOTALS'!H133</f>
        <v>447.8301015697137</v>
      </c>
    </row>
    <row r="135" spans="1:8" ht="12.75">
      <c r="A135" s="4" t="str">
        <f>'DISCIPLINE PLAN TOTALS'!A134</f>
        <v>MSEPS</v>
      </c>
      <c r="B135" s="4" t="str">
        <f>'DISCIPLINE PLAN TOTALS'!B134</f>
        <v>VWT</v>
      </c>
      <c r="C135" s="4" t="str">
        <f>'DISCIPLINE PLAN TOTALS'!C134</f>
        <v>SUMMER:</v>
      </c>
      <c r="D135" s="5">
        <f>'DISCIPLINE PLAN TOTALS'!D134</f>
        <v>0.283</v>
      </c>
      <c r="E135" s="5">
        <f>'DISCIPLINE PLAN TOTALS'!E134</f>
        <v>0.28300000000000003</v>
      </c>
      <c r="F135" s="5">
        <f>'DISCIPLINE PLAN TOTALS'!F134</f>
        <v>0</v>
      </c>
      <c r="G135" s="6">
        <f>'DISCIPLINE PLAN TOTALS'!G134</f>
        <v>4.28</v>
      </c>
      <c r="H135" s="7">
        <f>'DISCIPLINE PLAN TOTALS'!H134</f>
        <v>452.29681978798584</v>
      </c>
    </row>
    <row r="136" spans="2:7" s="15" customFormat="1" ht="12.75">
      <c r="B136" s="15" t="s">
        <v>3</v>
      </c>
      <c r="C136" s="15" t="s">
        <v>24</v>
      </c>
      <c r="D136" s="16">
        <f>SUM(D91:D135)</f>
        <v>137.30666666666653</v>
      </c>
      <c r="E136" s="16">
        <f>SUM(E91:E135)</f>
        <v>130.87433333333328</v>
      </c>
      <c r="F136" s="16">
        <f>E136-D136</f>
        <v>-6.432333333333247</v>
      </c>
      <c r="G136" s="17">
        <f>SUM(G91:G135)</f>
        <v>2346.9208789720983</v>
      </c>
    </row>
    <row r="137" spans="1:8" ht="12.75">
      <c r="A137" s="4" t="str">
        <f>'DISCIPLINE PLAN TOTALS'!A136</f>
        <v>PEHN</v>
      </c>
      <c r="B137" s="4" t="str">
        <f>'DISCIPLINE PLAN TOTALS'!B136</f>
        <v>HLTH</v>
      </c>
      <c r="C137" s="4" t="str">
        <f>'DISCIPLINE PLAN TOTALS'!C136</f>
        <v>FALL:</v>
      </c>
      <c r="D137" s="5">
        <f>'DISCIPLINE PLAN TOTALS'!D136</f>
        <v>2.8</v>
      </c>
      <c r="E137" s="5">
        <f>'DISCIPLINE PLAN TOTALS'!E136</f>
        <v>2.8000000000000003</v>
      </c>
      <c r="F137" s="5">
        <f>'DISCIPLINE PLAN TOTALS'!F136</f>
        <v>0</v>
      </c>
      <c r="G137" s="6">
        <f>'DISCIPLINE PLAN TOTALS'!G136</f>
        <v>66.5</v>
      </c>
      <c r="H137" s="7">
        <f>'DISCIPLINE PLAN TOTALS'!H136</f>
        <v>725.3571428571428</v>
      </c>
    </row>
    <row r="138" spans="1:8" ht="12.75">
      <c r="A138" s="4" t="str">
        <f>'DISCIPLINE PLAN TOTALS'!A137</f>
        <v>PEHN</v>
      </c>
      <c r="B138" s="4" t="str">
        <f>'DISCIPLINE PLAN TOTALS'!B137</f>
        <v>HLTH</v>
      </c>
      <c r="C138" s="4" t="str">
        <f>'DISCIPLINE PLAN TOTALS'!C137</f>
        <v>Spring:</v>
      </c>
      <c r="D138" s="5">
        <f>'DISCIPLINE PLAN TOTALS'!D137</f>
        <v>3.4</v>
      </c>
      <c r="E138" s="5">
        <f>'DISCIPLINE PLAN TOTALS'!E137</f>
        <v>2.6</v>
      </c>
      <c r="F138" s="5">
        <f>'DISCIPLINE PLAN TOTALS'!F137</f>
        <v>-0.7999999999999998</v>
      </c>
      <c r="G138" s="6">
        <f>'DISCIPLINE PLAN TOTALS'!G137</f>
        <v>61.690000000000005</v>
      </c>
      <c r="H138" s="7">
        <f>'DISCIPLINE PLAN TOTALS'!H137</f>
        <v>731.5384615384615</v>
      </c>
    </row>
    <row r="139" spans="1:8" ht="12.75">
      <c r="A139" s="4" t="str">
        <f>'DISCIPLINE PLAN TOTALS'!A138</f>
        <v>PEHN</v>
      </c>
      <c r="B139" s="4" t="str">
        <f>'DISCIPLINE PLAN TOTALS'!B138</f>
        <v>HLTH</v>
      </c>
      <c r="C139" s="4" t="str">
        <f>'DISCIPLINE PLAN TOTALS'!C138</f>
        <v>SUMMER:</v>
      </c>
      <c r="D139" s="5">
        <f>'DISCIPLINE PLAN TOTALS'!D138</f>
        <v>1</v>
      </c>
      <c r="E139" s="5">
        <f>'DISCIPLINE PLAN TOTALS'!E138</f>
        <v>0.8</v>
      </c>
      <c r="F139" s="5">
        <f>'DISCIPLINE PLAN TOTALS'!F138</f>
        <v>-0.19999999999999996</v>
      </c>
      <c r="G139" s="6">
        <f>'DISCIPLINE PLAN TOTALS'!G138</f>
        <v>19</v>
      </c>
      <c r="H139" s="7">
        <f>'DISCIPLINE PLAN TOTALS'!H138</f>
        <v>721.25</v>
      </c>
    </row>
    <row r="140" spans="1:8" ht="12.75">
      <c r="A140" s="4" t="str">
        <f>'DISCIPLINE PLAN TOTALS'!A139</f>
        <v>PEHN</v>
      </c>
      <c r="B140" s="4" t="str">
        <f>'DISCIPLINE PLAN TOTALS'!B139</f>
        <v>NUTR</v>
      </c>
      <c r="C140" s="4" t="str">
        <f>'DISCIPLINE PLAN TOTALS'!C139</f>
        <v>FALL:</v>
      </c>
      <c r="D140" s="5">
        <f>'DISCIPLINE PLAN TOTALS'!D139</f>
        <v>0.8</v>
      </c>
      <c r="E140" s="5">
        <f>'DISCIPLINE PLAN TOTALS'!E139</f>
        <v>0.8</v>
      </c>
      <c r="F140" s="5">
        <f>'DISCIPLINE PLAN TOTALS'!F139</f>
        <v>0</v>
      </c>
      <c r="G140" s="6">
        <f>'DISCIPLINE PLAN TOTALS'!G139</f>
        <v>18.700000000000003</v>
      </c>
      <c r="H140" s="7">
        <f>'DISCIPLINE PLAN TOTALS'!H139</f>
        <v>701.25</v>
      </c>
    </row>
    <row r="141" spans="1:8" ht="12.75">
      <c r="A141" s="4" t="str">
        <f>'DISCIPLINE PLAN TOTALS'!A140</f>
        <v>PEHN</v>
      </c>
      <c r="B141" s="4" t="str">
        <f>'DISCIPLINE PLAN TOTALS'!B140</f>
        <v>NUTR</v>
      </c>
      <c r="C141" s="4" t="str">
        <f>'DISCIPLINE PLAN TOTALS'!C140</f>
        <v>Spring:</v>
      </c>
      <c r="D141" s="5">
        <f>'DISCIPLINE PLAN TOTALS'!D140</f>
        <v>0.8</v>
      </c>
      <c r="E141" s="5">
        <f>'DISCIPLINE PLAN TOTALS'!E140</f>
        <v>0.8600000000000001</v>
      </c>
      <c r="F141" s="5">
        <f>'DISCIPLINE PLAN TOTALS'!F140</f>
        <v>0.06000000000000005</v>
      </c>
      <c r="G141" s="6">
        <f>'DISCIPLINE PLAN TOTALS'!G140</f>
        <v>19.6</v>
      </c>
      <c r="H141" s="7">
        <f>'DISCIPLINE PLAN TOTALS'!H140</f>
        <v>697.6744186046511</v>
      </c>
    </row>
    <row r="142" spans="1:8" ht="12.75">
      <c r="A142" s="4" t="str">
        <f>'DISCIPLINE PLAN TOTALS'!A141</f>
        <v>PEHN</v>
      </c>
      <c r="B142" s="4" t="str">
        <f>'DISCIPLINE PLAN TOTALS'!B141</f>
        <v>PE</v>
      </c>
      <c r="C142" s="4" t="str">
        <f>'DISCIPLINE PLAN TOTALS'!C141</f>
        <v>FALL:</v>
      </c>
      <c r="D142" s="5">
        <f>'DISCIPLINE PLAN TOTALS'!D141</f>
        <v>12.007333333333342</v>
      </c>
      <c r="E142" s="5">
        <f>'DISCIPLINE PLAN TOTALS'!E141</f>
        <v>10.39100000000001</v>
      </c>
      <c r="F142" s="5">
        <f>'DISCIPLINE PLAN TOTALS'!F141</f>
        <v>-1.6163333333333316</v>
      </c>
      <c r="G142" s="6">
        <f>'DISCIPLINE PLAN TOTALS'!G141</f>
        <v>255.4999999999999</v>
      </c>
      <c r="H142" s="7">
        <f>'DISCIPLINE PLAN TOTALS'!H141</f>
        <v>766.6249639110761</v>
      </c>
    </row>
    <row r="143" spans="1:8" ht="12.75">
      <c r="A143" s="4" t="str">
        <f>'DISCIPLINE PLAN TOTALS'!A142</f>
        <v>PEHN</v>
      </c>
      <c r="B143" s="4" t="str">
        <f>'DISCIPLINE PLAN TOTALS'!B142</f>
        <v>PE</v>
      </c>
      <c r="C143" s="4" t="str">
        <f>'DISCIPLINE PLAN TOTALS'!C142</f>
        <v>Spring:</v>
      </c>
      <c r="D143" s="5">
        <f>'DISCIPLINE PLAN TOTALS'!D142</f>
        <v>10.972</v>
      </c>
      <c r="E143" s="5">
        <f>'DISCIPLINE PLAN TOTALS'!E142</f>
        <v>10.068666666666678</v>
      </c>
      <c r="F143" s="5">
        <f>'DISCIPLINE PLAN TOTALS'!F142</f>
        <v>-0.9033333333333218</v>
      </c>
      <c r="G143" s="6">
        <f>'DISCIPLINE PLAN TOTALS'!G142</f>
        <v>186.24999999999997</v>
      </c>
      <c r="H143" s="7">
        <f>'DISCIPLINE PLAN TOTALS'!H142</f>
        <v>578.328808845924</v>
      </c>
    </row>
    <row r="144" spans="1:8" ht="12.75">
      <c r="A144" s="4" t="str">
        <f>'DISCIPLINE PLAN TOTALS'!A143</f>
        <v>PEHN</v>
      </c>
      <c r="B144" s="4" t="str">
        <f>'DISCIPLINE PLAN TOTALS'!B143</f>
        <v>PE</v>
      </c>
      <c r="C144" s="4" t="str">
        <f>'DISCIPLINE PLAN TOTALS'!C143</f>
        <v>SUMMER:</v>
      </c>
      <c r="D144" s="5">
        <f>'DISCIPLINE PLAN TOTALS'!D143</f>
        <v>1.3419999999999996</v>
      </c>
      <c r="E144" s="5">
        <f>'DISCIPLINE PLAN TOTALS'!E143</f>
        <v>1.275</v>
      </c>
      <c r="F144" s="5">
        <f>'DISCIPLINE PLAN TOTALS'!F143</f>
        <v>-0.06699999999999973</v>
      </c>
      <c r="G144" s="6">
        <f>'DISCIPLINE PLAN TOTALS'!G143</f>
        <v>35.6</v>
      </c>
      <c r="H144" s="7">
        <f>'DISCIPLINE PLAN TOTALS'!H143</f>
        <v>854.1176470588235</v>
      </c>
    </row>
    <row r="145" spans="1:8" s="19" customFormat="1" ht="12.75">
      <c r="A145" s="15"/>
      <c r="B145" s="15" t="s">
        <v>25</v>
      </c>
      <c r="C145" s="15" t="s">
        <v>24</v>
      </c>
      <c r="D145" s="16">
        <f>SUM(D137:D144)</f>
        <v>33.12133333333334</v>
      </c>
      <c r="E145" s="16">
        <f>SUM(E137:E144)</f>
        <v>29.59466666666669</v>
      </c>
      <c r="F145" s="16">
        <f>SUM(F137:F144)</f>
        <v>-3.5266666666666526</v>
      </c>
      <c r="G145" s="17">
        <f>SUM(G137:G144)</f>
        <v>662.8399999999999</v>
      </c>
      <c r="H145" s="18"/>
    </row>
    <row r="146" spans="1:8" ht="12.75">
      <c r="A146" s="11" t="s">
        <v>6</v>
      </c>
      <c r="B146" s="4" t="str">
        <f>'DISCIPLINE PLAN TOTALS'!B144</f>
        <v>QUEST</v>
      </c>
      <c r="C146" s="4" t="str">
        <f>'DISCIPLINE PLAN TOTALS'!C144</f>
        <v>FALL:</v>
      </c>
      <c r="D146" s="5">
        <f>'DISCIPLINE PLAN TOTALS'!D144</f>
        <v>1.7173333333333332</v>
      </c>
      <c r="E146" s="5">
        <f>'DISCIPLINE PLAN TOTALS'!E144</f>
        <v>1.732</v>
      </c>
      <c r="F146" s="5">
        <f>'DISCIPLINE PLAN TOTALS'!F144</f>
        <v>0.014666666666666828</v>
      </c>
      <c r="G146" s="6">
        <f>'DISCIPLINE PLAN TOTALS'!G144</f>
        <v>38.63</v>
      </c>
      <c r="H146" s="7">
        <f>'DISCIPLINE PLAN TOTALS'!H144</f>
        <v>669.7459584295613</v>
      </c>
    </row>
    <row r="147" spans="1:8" ht="12.75">
      <c r="A147" s="4" t="str">
        <f>'DISCIPLINE PLAN TOTALS'!A145</f>
        <v>QUEST</v>
      </c>
      <c r="B147" s="4" t="str">
        <f>'DISCIPLINE PLAN TOTALS'!B145</f>
        <v>QUEST</v>
      </c>
      <c r="C147" s="4" t="str">
        <f>'DISCIPLINE PLAN TOTALS'!C145</f>
        <v>Spring:</v>
      </c>
      <c r="D147" s="5">
        <f>'DISCIPLINE PLAN TOTALS'!D145</f>
        <v>1.959333333333333</v>
      </c>
      <c r="E147" s="5">
        <f>'DISCIPLINE PLAN TOTALS'!E145</f>
        <v>1.9569999999999999</v>
      </c>
      <c r="F147" s="5">
        <f>'DISCIPLINE PLAN TOTALS'!F145</f>
        <v>-0.0023333333333330764</v>
      </c>
      <c r="G147" s="6">
        <f>'DISCIPLINE PLAN TOTALS'!G145</f>
        <v>42.95</v>
      </c>
      <c r="H147" s="7">
        <f>'DISCIPLINE PLAN TOTALS'!H145</f>
        <v>661.2161471640267</v>
      </c>
    </row>
    <row r="148" spans="1:8" ht="12.75">
      <c r="A148" s="4" t="str">
        <f>'DISCIPLINE PLAN TOTALS'!A146</f>
        <v>QUEST</v>
      </c>
      <c r="B148" s="4" t="str">
        <f>'DISCIPLINE PLAN TOTALS'!B146</f>
        <v>QUEST</v>
      </c>
      <c r="C148" s="4" t="str">
        <f>'DISCIPLINE PLAN TOTALS'!C146</f>
        <v>SUMMER:</v>
      </c>
      <c r="D148" s="5">
        <f>'DISCIPLINE PLAN TOTALS'!D146</f>
        <v>0.3003333333333333</v>
      </c>
      <c r="E148" s="5">
        <f>'DISCIPLINE PLAN TOTALS'!E146</f>
        <v>0.22533333333333333</v>
      </c>
      <c r="F148" s="5">
        <f>'DISCIPLINE PLAN TOTALS'!F146</f>
        <v>-0.07499999999999996</v>
      </c>
      <c r="G148" s="6">
        <f>'DISCIPLINE PLAN TOTALS'!G146</f>
        <v>5.82</v>
      </c>
      <c r="H148" s="7">
        <f>'DISCIPLINE PLAN TOTALS'!H146</f>
        <v>776.6272189349113</v>
      </c>
    </row>
    <row r="149" spans="1:8" s="19" customFormat="1" ht="12.75">
      <c r="A149" s="15"/>
      <c r="B149" s="15" t="s">
        <v>6</v>
      </c>
      <c r="C149" s="15" t="s">
        <v>24</v>
      </c>
      <c r="D149" s="16">
        <f>SUM(D146:D148)</f>
        <v>3.976999999999999</v>
      </c>
      <c r="E149" s="16">
        <f>SUM(E146:E148)</f>
        <v>3.9143333333333334</v>
      </c>
      <c r="F149" s="16">
        <f>SUM(F146:F148)</f>
        <v>-0.0626666666666662</v>
      </c>
      <c r="G149" s="17">
        <f>SUM(G146:G148)</f>
        <v>87.4</v>
      </c>
      <c r="H149" s="18"/>
    </row>
    <row r="150" spans="1:8" ht="12.75">
      <c r="A150" s="11" t="s">
        <v>7</v>
      </c>
      <c r="B150" s="4" t="str">
        <f>'DISCIPLINE PLAN TOTALS'!B147</f>
        <v>CFS</v>
      </c>
      <c r="C150" s="4" t="str">
        <f>'DISCIPLINE PLAN TOTALS'!C147</f>
        <v>FALL:</v>
      </c>
      <c r="D150" s="5">
        <f>'DISCIPLINE PLAN TOTALS'!D147</f>
        <v>0</v>
      </c>
      <c r="E150" s="5">
        <f>'DISCIPLINE PLAN TOTALS'!E147</f>
        <v>0.15</v>
      </c>
      <c r="F150" s="5">
        <f>'DISCIPLINE PLAN TOTALS'!F147</f>
        <v>0.15</v>
      </c>
      <c r="G150" s="6">
        <f>'DISCIPLINE PLAN TOTALS'!G147</f>
        <v>2.941176470588235</v>
      </c>
      <c r="H150" s="7">
        <f>'DISCIPLINE PLAN TOTALS'!H147</f>
        <v>600</v>
      </c>
    </row>
    <row r="151" spans="1:8" ht="12.75">
      <c r="A151" s="4" t="str">
        <f>'DISCIPLINE PLAN TOTALS'!A148</f>
        <v>SSERV</v>
      </c>
      <c r="B151" s="4" t="str">
        <f>'DISCIPLINE PLAN TOTALS'!B148</f>
        <v>CFS</v>
      </c>
      <c r="C151" s="4" t="str">
        <f>'DISCIPLINE PLAN TOTALS'!C148</f>
        <v>Spring:</v>
      </c>
      <c r="D151" s="5">
        <f>'DISCIPLINE PLAN TOTALS'!D148</f>
        <v>0</v>
      </c>
      <c r="E151" s="5">
        <f>'DISCIPLINE PLAN TOTALS'!E148</f>
        <v>1.167</v>
      </c>
      <c r="F151" s="5">
        <f>'DISCIPLINE PLAN TOTALS'!F148</f>
        <v>1.167</v>
      </c>
      <c r="G151" s="6">
        <f>'DISCIPLINE PLAN TOTALS'!G148</f>
        <v>43.13725490196077</v>
      </c>
      <c r="H151" s="7">
        <f>'DISCIPLINE PLAN TOTALS'!H148</f>
        <v>514.2857142857142</v>
      </c>
    </row>
    <row r="152" spans="1:8" ht="12.75">
      <c r="A152" s="4" t="str">
        <f>'DISCIPLINE PLAN TOTALS'!A149</f>
        <v>SSERV</v>
      </c>
      <c r="B152" s="4" t="str">
        <f>'DISCIPLINE PLAN TOTALS'!B149</f>
        <v>GNST</v>
      </c>
      <c r="C152" s="4" t="str">
        <f>'DISCIPLINE PLAN TOTALS'!C149</f>
        <v>FALL:</v>
      </c>
      <c r="D152" s="5">
        <f>'DISCIPLINE PLAN TOTALS'!D149</f>
        <v>0.6836666666666666</v>
      </c>
      <c r="E152" s="5">
        <f>'DISCIPLINE PLAN TOTALS'!E149</f>
        <v>0.5830000000000001</v>
      </c>
      <c r="F152" s="5">
        <f>'DISCIPLINE PLAN TOTALS'!F149</f>
        <v>-0.10066666666666657</v>
      </c>
      <c r="G152" s="6">
        <f>'DISCIPLINE PLAN TOTALS'!G149</f>
        <v>10.782352941176471</v>
      </c>
      <c r="H152" s="7">
        <f>'DISCIPLINE PLAN TOTALS'!H149</f>
        <v>560.8919382504288</v>
      </c>
    </row>
    <row r="153" spans="1:8" ht="12.75">
      <c r="A153" s="4" t="str">
        <f>'DISCIPLINE PLAN TOTALS'!A150</f>
        <v>SSERV</v>
      </c>
      <c r="B153" s="4" t="str">
        <f>'DISCIPLINE PLAN TOTALS'!B150</f>
        <v>GNST</v>
      </c>
      <c r="C153" s="4" t="str">
        <f>'DISCIPLINE PLAN TOTALS'!C150</f>
        <v>Spring:</v>
      </c>
      <c r="D153" s="5">
        <f>'DISCIPLINE PLAN TOTALS'!D150</f>
        <v>0.2836666666666667</v>
      </c>
      <c r="E153" s="5">
        <f>'DISCIPLINE PLAN TOTALS'!E150</f>
        <v>0.28300000000000003</v>
      </c>
      <c r="F153" s="5">
        <f>'DISCIPLINE PLAN TOTALS'!F150</f>
        <v>-0.0006666666666666488</v>
      </c>
      <c r="G153" s="6">
        <f>'DISCIPLINE PLAN TOTALS'!G150</f>
        <v>2.62</v>
      </c>
      <c r="H153" s="7">
        <f>'DISCIPLINE PLAN TOTALS'!H150</f>
        <v>275.61837455830386</v>
      </c>
    </row>
    <row r="154" spans="1:8" ht="12.75">
      <c r="A154" s="4" t="str">
        <f>'DISCIPLINE PLAN TOTALS'!A151</f>
        <v>SSERV</v>
      </c>
      <c r="B154" s="4" t="str">
        <f>'DISCIPLINE PLAN TOTALS'!B151</f>
        <v>LRNS</v>
      </c>
      <c r="C154" s="4" t="str">
        <f>'DISCIPLINE PLAN TOTALS'!C151</f>
        <v>FALL:</v>
      </c>
      <c r="D154" s="5">
        <f>'DISCIPLINE PLAN TOTALS'!D151</f>
        <v>1.385</v>
      </c>
      <c r="E154" s="5">
        <f>'DISCIPLINE PLAN TOTALS'!E151</f>
        <v>1.385</v>
      </c>
      <c r="F154" s="5">
        <f>'DISCIPLINE PLAN TOTALS'!F151</f>
        <v>0</v>
      </c>
      <c r="G154" s="6">
        <f>'DISCIPLINE PLAN TOTALS'!G151</f>
        <v>11.3</v>
      </c>
      <c r="H154" s="7">
        <f>'DISCIPLINE PLAN TOTALS'!H151</f>
        <v>244.76534296028882</v>
      </c>
    </row>
    <row r="155" spans="1:8" ht="12.75">
      <c r="A155" s="4" t="str">
        <f>'DISCIPLINE PLAN TOTALS'!A152</f>
        <v>SSERV</v>
      </c>
      <c r="B155" s="4" t="str">
        <f>'DISCIPLINE PLAN TOTALS'!B152</f>
        <v>LRNS</v>
      </c>
      <c r="C155" s="4" t="str">
        <f>'DISCIPLINE PLAN TOTALS'!C152</f>
        <v>Spring:</v>
      </c>
      <c r="D155" s="5">
        <f>'DISCIPLINE PLAN TOTALS'!D152</f>
        <v>1.034</v>
      </c>
      <c r="E155" s="5">
        <f>'DISCIPLINE PLAN TOTALS'!E152</f>
        <v>1.034</v>
      </c>
      <c r="F155" s="5">
        <f>'DISCIPLINE PLAN TOTALS'!F152</f>
        <v>0</v>
      </c>
      <c r="G155" s="6">
        <f>'DISCIPLINE PLAN TOTALS'!G152</f>
        <v>7.619999999999999</v>
      </c>
      <c r="H155" s="7">
        <f>'DISCIPLINE PLAN TOTALS'!H152</f>
        <v>221.47001934235976</v>
      </c>
    </row>
    <row r="156" spans="1:8" ht="12.75">
      <c r="A156" s="4" t="str">
        <f>'DISCIPLINE PLAN TOTALS'!A153</f>
        <v>SSERV</v>
      </c>
      <c r="B156" s="4" t="str">
        <f>'DISCIPLINE PLAN TOTALS'!B153</f>
        <v>PSCN</v>
      </c>
      <c r="C156" s="4" t="str">
        <f>'DISCIPLINE PLAN TOTALS'!C153</f>
        <v>FALL:</v>
      </c>
      <c r="D156" s="5">
        <f>'DISCIPLINE PLAN TOTALS'!D153</f>
        <v>2.9323333333333337</v>
      </c>
      <c r="E156" s="5">
        <f>'DISCIPLINE PLAN TOTALS'!E153</f>
        <v>3.065333333333334</v>
      </c>
      <c r="F156" s="5">
        <f>'DISCIPLINE PLAN TOTALS'!F153</f>
        <v>0.13300000000000045</v>
      </c>
      <c r="G156" s="6">
        <f>'DISCIPLINE PLAN TOTALS'!G153</f>
        <v>71.7207843137255</v>
      </c>
      <c r="H156" s="7">
        <f>'DISCIPLINE PLAN TOTALS'!H153</f>
        <v>724.8803827751194</v>
      </c>
    </row>
    <row r="157" spans="1:8" ht="12.75">
      <c r="A157" s="4" t="str">
        <f>'DISCIPLINE PLAN TOTALS'!A154</f>
        <v>SSERV</v>
      </c>
      <c r="B157" s="4" t="str">
        <f>'DISCIPLINE PLAN TOTALS'!B154</f>
        <v>PSCN</v>
      </c>
      <c r="C157" s="4" t="str">
        <f>'DISCIPLINE PLAN TOTALS'!C154</f>
        <v>Spring:</v>
      </c>
      <c r="D157" s="5">
        <f>'DISCIPLINE PLAN TOTALS'!D154</f>
        <v>2.046</v>
      </c>
      <c r="E157" s="5">
        <f>'DISCIPLINE PLAN TOTALS'!E154</f>
        <v>1.7326666666666664</v>
      </c>
      <c r="F157" s="5">
        <f>'DISCIPLINE PLAN TOTALS'!F154</f>
        <v>-0.31333333333333346</v>
      </c>
      <c r="G157" s="6">
        <f>'DISCIPLINE PLAN TOTALS'!G154</f>
        <v>35.121568627450976</v>
      </c>
      <c r="H157" s="7">
        <f>'DISCIPLINE PLAN TOTALS'!H154</f>
        <v>638.3224317045018</v>
      </c>
    </row>
    <row r="158" spans="1:8" ht="12.75">
      <c r="A158" s="4" t="str">
        <f>'DISCIPLINE PLAN TOTALS'!A155</f>
        <v>SSERV</v>
      </c>
      <c r="B158" s="4" t="str">
        <f>'DISCIPLINE PLAN TOTALS'!B155</f>
        <v>PSCN</v>
      </c>
      <c r="C158" s="4" t="str">
        <f>'DISCIPLINE PLAN TOTALS'!C155</f>
        <v>SUMMER:</v>
      </c>
      <c r="D158" s="5">
        <f>'DISCIPLINE PLAN TOTALS'!D155</f>
        <v>0.2</v>
      </c>
      <c r="E158" s="5">
        <f>'DISCIPLINE PLAN TOTALS'!E155</f>
        <v>0</v>
      </c>
      <c r="F158" s="5">
        <f>'DISCIPLINE PLAN TOTALS'!F155</f>
        <v>-0.2</v>
      </c>
      <c r="G158" s="6">
        <f>'DISCIPLINE PLAN TOTALS'!G155</f>
        <v>0</v>
      </c>
      <c r="H158" s="7">
        <f>'DISCIPLINE PLAN TOTALS'!H155</f>
        <v>0</v>
      </c>
    </row>
    <row r="159" spans="1:8" s="19" customFormat="1" ht="12.75">
      <c r="A159" s="15"/>
      <c r="B159" s="15" t="s">
        <v>7</v>
      </c>
      <c r="C159" s="15" t="s">
        <v>24</v>
      </c>
      <c r="D159" s="16">
        <f>SUM(D150:D158)</f>
        <v>8.564666666666666</v>
      </c>
      <c r="E159" s="16">
        <f>SUM(E150:E158)</f>
        <v>9.4</v>
      </c>
      <c r="F159" s="16">
        <f>SUM(F150:F158)</f>
        <v>0.8353333333333339</v>
      </c>
      <c r="G159" s="17">
        <f>SUM(G150:G158)</f>
        <v>185.24313725490197</v>
      </c>
      <c r="H159" s="18"/>
    </row>
    <row r="161" spans="1:8" s="19" customFormat="1" ht="12.75">
      <c r="A161" s="15" t="str">
        <f>'DISCIPLINE PLAN TOTALS'!A135</f>
        <v>NC</v>
      </c>
      <c r="B161" s="15" t="str">
        <f>'DISCIPLINE PLAN TOTALS'!B135</f>
        <v>Non-Credit</v>
      </c>
      <c r="C161" s="15" t="s">
        <v>24</v>
      </c>
      <c r="D161" s="16">
        <f>'DISCIPLINE PLAN TOTALS'!D135</f>
        <v>1.9473333333333336</v>
      </c>
      <c r="E161" s="16">
        <f>'DISCIPLINE PLAN TOTALS'!E135</f>
        <v>1.9473333333333336</v>
      </c>
      <c r="F161" s="16">
        <f>'DISCIPLINE PLAN TOTALS'!F135</f>
        <v>0</v>
      </c>
      <c r="G161" s="17">
        <f>'DISCIPLINE PLAN TOTALS'!G135</f>
        <v>16.738636363636363</v>
      </c>
      <c r="H161" s="18">
        <f>'DISCIPLINE PLAN TOTALS'!H135</f>
        <v>257.6172543649435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="150" zoomScaleNormal="150" zoomScalePageLayoutView="0" workbookViewId="0" topLeftCell="A1">
      <pane ySplit="1" topLeftCell="A71" activePane="bottomLeft" state="frozen"/>
      <selection pane="topLeft" activeCell="A1" sqref="A1"/>
      <selection pane="bottomLeft" activeCell="F156" sqref="F156"/>
    </sheetView>
  </sheetViews>
  <sheetFormatPr defaultColWidth="9.140625" defaultRowHeight="12.75"/>
  <cols>
    <col min="1" max="1" width="11.57421875" style="0" customWidth="1"/>
    <col min="2" max="2" width="17.00390625" style="0" customWidth="1"/>
    <col min="3" max="4" width="10.8515625" style="0" bestFit="1" customWidth="1"/>
    <col min="5" max="5" width="10.57421875" style="0" bestFit="1" customWidth="1"/>
    <col min="6" max="6" width="10.8515625" style="0" bestFit="1" customWidth="1"/>
    <col min="7" max="7" width="9.8515625" style="0" bestFit="1" customWidth="1"/>
  </cols>
  <sheetData>
    <row r="1" spans="1:7" ht="12.75">
      <c r="A1" s="21" t="str">
        <f>'DISCIPLINE PLAN TOTALS'!C1</f>
        <v>Term</v>
      </c>
      <c r="B1" s="21" t="str">
        <f>'DISCIPLINE PLAN TOTALS'!B1</f>
        <v>Dept.</v>
      </c>
      <c r="C1" s="21" t="str">
        <f>'DISCIPLINE PLAN TOTALS'!D1</f>
        <v>FTEF 09-10</v>
      </c>
      <c r="D1" s="21" t="str">
        <f>'DISCIPLINE PLAN TOTALS'!E1</f>
        <v>FTEF 10-11</v>
      </c>
      <c r="E1" s="21" t="str">
        <f>'DISCIPLINE PLAN TOTALS'!F1</f>
        <v>DIFF</v>
      </c>
      <c r="F1" s="21" t="str">
        <f>'DISCIPLINE PLAN TOTALS'!G1</f>
        <v>FTES</v>
      </c>
      <c r="G1" s="21" t="str">
        <f>'DISCIPLINE PLAN TOTALS'!H1</f>
        <v>PROD.</v>
      </c>
    </row>
    <row r="2" spans="1:7" ht="12.75">
      <c r="A2" s="4" t="str">
        <f>'DISCIPLINE PLAN TOTALS'!C2</f>
        <v>FALL:</v>
      </c>
      <c r="B2" s="4" t="str">
        <f>'DISCIPLINE PLAN TOTALS'!B90</f>
        <v>ACAD</v>
      </c>
      <c r="C2" s="5">
        <f>'DISCIPLINE PLAN TOTALS'!D90</f>
        <v>1.143</v>
      </c>
      <c r="D2" s="5">
        <f>'DISCIPLINE PLAN TOTALS'!E90</f>
        <v>1.143</v>
      </c>
      <c r="E2" s="5">
        <f>'DISCIPLINE PLAN TOTALS'!F90</f>
        <v>0</v>
      </c>
      <c r="F2" s="6">
        <f>'DISCIPLINE PLAN TOTALS'!G90</f>
        <v>12.025429870129871</v>
      </c>
      <c r="G2" s="7">
        <f>'DISCIPLINE PLAN TOTALS'!H90</f>
        <v>315.23365999704583</v>
      </c>
    </row>
    <row r="3" spans="1:7" ht="12.75">
      <c r="A3" s="4" t="str">
        <f>'DISCIPLINE PLAN TOTALS'!C5</f>
        <v>FALL:</v>
      </c>
      <c r="B3" s="4" t="str">
        <f>'DISCIPLINE PLAN TOTALS'!B93</f>
        <v>ACADEMY</v>
      </c>
      <c r="C3" s="5">
        <f>'DISCIPLINE PLAN TOTALS'!D93</f>
        <v>3.51</v>
      </c>
      <c r="D3" s="5">
        <f>'DISCIPLINE PLAN TOTALS'!E93</f>
        <v>3.51</v>
      </c>
      <c r="E3" s="5">
        <f>'DISCIPLINE PLAN TOTALS'!F93</f>
        <v>0</v>
      </c>
      <c r="F3" s="6">
        <f>'DISCIPLINE PLAN TOTALS'!G93</f>
        <v>77.74</v>
      </c>
      <c r="G3" s="7">
        <f>'DISCIPLINE PLAN TOTALS'!H93</f>
        <v>664.3874643874644</v>
      </c>
    </row>
    <row r="4" spans="1:7" ht="12.75">
      <c r="A4" s="4" t="str">
        <f>'DISCIPLINE PLAN TOTALS'!C8</f>
        <v>FALL:</v>
      </c>
      <c r="B4" s="4" t="str">
        <f>'DISCIPLINE PLAN TOTALS'!B95</f>
        <v>AJ</v>
      </c>
      <c r="C4" s="5">
        <f>'DISCIPLINE PLAN TOTALS'!D95</f>
        <v>1.6</v>
      </c>
      <c r="D4" s="5">
        <f>'DISCIPLINE PLAN TOTALS'!E95</f>
        <v>1.5999999999999999</v>
      </c>
      <c r="E4" s="5">
        <f>'DISCIPLINE PLAN TOTALS'!F95</f>
        <v>0</v>
      </c>
      <c r="F4" s="6">
        <f>'DISCIPLINE PLAN TOTALS'!G95</f>
        <v>36.6</v>
      </c>
      <c r="G4" s="7">
        <f>'DISCIPLINE PLAN TOTALS'!H95</f>
        <v>703.1250000000001</v>
      </c>
    </row>
    <row r="5" spans="1:7" ht="12.75">
      <c r="A5" s="4" t="str">
        <f>'DISCIPLINE PLAN TOTALS'!C10</f>
        <v>FALL:</v>
      </c>
      <c r="B5" s="4" t="str">
        <f>'DISCIPLINE PLAN TOTALS'!B52</f>
        <v>ANTH</v>
      </c>
      <c r="C5" s="5">
        <f>'DISCIPLINE PLAN TOTALS'!D52</f>
        <v>2.5</v>
      </c>
      <c r="D5" s="5">
        <f>'DISCIPLINE PLAN TOTALS'!E52</f>
        <v>2.5</v>
      </c>
      <c r="E5" s="5">
        <f>'DISCIPLINE PLAN TOTALS'!F52</f>
        <v>0</v>
      </c>
      <c r="F5" s="6">
        <f>'DISCIPLINE PLAN TOTALS'!G52</f>
        <v>49.3993163904595</v>
      </c>
      <c r="G5" s="7">
        <f>'DISCIPLINE PLAN TOTALS'!H52</f>
        <v>598.4390243902438</v>
      </c>
    </row>
    <row r="6" spans="1:7" ht="12.75">
      <c r="A6" s="4" t="str">
        <f>'DISCIPLINE PLAN TOTALS'!C13</f>
        <v>FALL:</v>
      </c>
      <c r="B6" s="4" t="str">
        <f>'DISCIPLINE PLAN TOTALS'!B2</f>
        <v>ART</v>
      </c>
      <c r="C6" s="5">
        <f>'DISCIPLINE PLAN TOTALS'!D2</f>
        <v>3.1516666666666673</v>
      </c>
      <c r="D6" s="5">
        <f>'DISCIPLINE PLAN TOTALS'!E2</f>
        <v>3.3676666666666675</v>
      </c>
      <c r="E6" s="5">
        <f>'DISCIPLINE PLAN TOTALS'!F2</f>
        <v>0.2160000000000002</v>
      </c>
      <c r="F6" s="6">
        <f>'DISCIPLINE PLAN TOTALS'!G2</f>
        <v>62.13895569958188</v>
      </c>
      <c r="G6" s="7">
        <f>'DISCIPLINE PLAN TOTALS'!H2</f>
        <v>570.6066227533819</v>
      </c>
    </row>
    <row r="7" spans="1:7" ht="12.75">
      <c r="A7" s="4" t="str">
        <f>'DISCIPLINE PLAN TOTALS'!C16</f>
        <v>FALL:</v>
      </c>
      <c r="B7" s="4" t="str">
        <f>'DISCIPLINE PLAN TOTALS'!B5</f>
        <v>ASL</v>
      </c>
      <c r="C7" s="5">
        <f>'DISCIPLINE PLAN TOTALS'!D5</f>
        <v>0.8</v>
      </c>
      <c r="D7" s="5">
        <f>'DISCIPLINE PLAN TOTALS'!E5</f>
        <v>0.8</v>
      </c>
      <c r="E7" s="5">
        <f>'DISCIPLINE PLAN TOTALS'!F5</f>
        <v>0</v>
      </c>
      <c r="F7" s="6">
        <f>'DISCIPLINE PLAN TOTALS'!G5</f>
        <v>14.402439024390244</v>
      </c>
      <c r="G7" s="7">
        <f>'DISCIPLINE PLAN TOTALS'!H5</f>
        <v>543.75</v>
      </c>
    </row>
    <row r="8" spans="1:7" ht="12.75">
      <c r="A8" s="4" t="str">
        <f>'DISCIPLINE PLAN TOTALS'!C19</f>
        <v>FALL:</v>
      </c>
      <c r="B8" s="4" t="str">
        <f>'DISCIPLINE PLAN TOTALS'!B98</f>
        <v>ASTR</v>
      </c>
      <c r="C8" s="5">
        <f>'DISCIPLINE PLAN TOTALS'!D98</f>
        <v>1.29</v>
      </c>
      <c r="D8" s="5">
        <f>'DISCIPLINE PLAN TOTALS'!E98</f>
        <v>0.95</v>
      </c>
      <c r="E8" s="5">
        <f>'DISCIPLINE PLAN TOTALS'!F98</f>
        <v>-0.3400000000000001</v>
      </c>
      <c r="F8" s="6">
        <f>'DISCIPLINE PLAN TOTALS'!G98</f>
        <v>31.20277864992151</v>
      </c>
      <c r="G8" s="7">
        <f>'DISCIPLINE PLAN TOTALS'!H98</f>
        <v>647.3684210526316</v>
      </c>
    </row>
    <row r="9" spans="1:7" ht="12.75">
      <c r="A9" s="4" t="str">
        <f>'DISCIPLINE PLAN TOTALS'!C22</f>
        <v>FALL:</v>
      </c>
      <c r="B9" s="4" t="str">
        <f>'DISCIPLINE PLAN TOTALS'!B55</f>
        <v>AUTO</v>
      </c>
      <c r="C9" s="5">
        <f>'DISCIPLINE PLAN TOTALS'!D55</f>
        <v>2.656333333333333</v>
      </c>
      <c r="D9" s="5">
        <f>'DISCIPLINE PLAN TOTALS'!E55</f>
        <v>2.373</v>
      </c>
      <c r="E9" s="5">
        <f>'DISCIPLINE PLAN TOTALS'!F55</f>
        <v>-0.28333333333333277</v>
      </c>
      <c r="F9" s="6">
        <f>'DISCIPLINE PLAN TOTALS'!G55</f>
        <v>31.116193064182198</v>
      </c>
      <c r="G9" s="7">
        <f>'DISCIPLINE PLAN TOTALS'!H55</f>
        <v>402.7408428208186</v>
      </c>
    </row>
    <row r="10" spans="1:7" ht="12.75">
      <c r="A10" s="4" t="str">
        <f>'DISCIPLINE PLAN TOTALS'!C24</f>
        <v>FALL:</v>
      </c>
      <c r="B10" s="4" t="str">
        <f>'DISCIPLINE PLAN TOTALS'!B101</f>
        <v>BIO</v>
      </c>
      <c r="C10" s="5">
        <f>'DISCIPLINE PLAN TOTALS'!D101</f>
        <v>9.983</v>
      </c>
      <c r="D10" s="5">
        <f>'DISCIPLINE PLAN TOTALS'!E101</f>
        <v>9.85</v>
      </c>
      <c r="E10" s="5">
        <f>'DISCIPLINE PLAN TOTALS'!F101</f>
        <v>-0.1330000000000009</v>
      </c>
      <c r="F10" s="6">
        <f>'DISCIPLINE PLAN TOTALS'!G101</f>
        <v>169.28419969666328</v>
      </c>
      <c r="G10" s="7">
        <f>'DISCIPLINE PLAN TOTALS'!H101</f>
        <v>524.1624365482234</v>
      </c>
    </row>
    <row r="11" spans="1:7" ht="12.75">
      <c r="A11" s="4" t="str">
        <f>'DISCIPLINE PLAN TOTALS'!C27</f>
        <v>FALL:</v>
      </c>
      <c r="B11" s="4" t="str">
        <f>'DISCIPLINE PLAN TOTALS'!B58</f>
        <v>BUSN</v>
      </c>
      <c r="C11" s="5">
        <f>'DISCIPLINE PLAN TOTALS'!D58</f>
        <v>6.94966666666667</v>
      </c>
      <c r="D11" s="5">
        <f>'DISCIPLINE PLAN TOTALS'!E58</f>
        <v>7.3113333333333355</v>
      </c>
      <c r="E11" s="5">
        <f>'DISCIPLINE PLAN TOTALS'!F58</f>
        <v>0.36166666666666547</v>
      </c>
      <c r="F11" s="6">
        <f>'DISCIPLINE PLAN TOTALS'!G58</f>
        <v>129.1632540774153</v>
      </c>
      <c r="G11" s="7">
        <f>'DISCIPLINE PLAN TOTALS'!H58</f>
        <v>547.4262889278687</v>
      </c>
    </row>
    <row r="12" spans="1:7" ht="12.75">
      <c r="A12" s="4" t="str">
        <f>'DISCIPLINE PLAN TOTALS'!C30</f>
        <v>FALL:</v>
      </c>
      <c r="B12" s="4" t="str">
        <f>'DISCIPLINE PLAN TOTALS'!B147</f>
        <v>CFS</v>
      </c>
      <c r="C12" s="5">
        <f>'DISCIPLINE PLAN TOTALS'!D147</f>
        <v>0</v>
      </c>
      <c r="D12" s="5">
        <f>'DISCIPLINE PLAN TOTALS'!E147</f>
        <v>0.15</v>
      </c>
      <c r="E12" s="5">
        <f>'DISCIPLINE PLAN TOTALS'!F147</f>
        <v>0.15</v>
      </c>
      <c r="F12" s="6">
        <f>'DISCIPLINE PLAN TOTALS'!G147</f>
        <v>2.941176470588235</v>
      </c>
      <c r="G12" s="7">
        <f>'DISCIPLINE PLAN TOTALS'!H147</f>
        <v>600</v>
      </c>
    </row>
    <row r="13" spans="1:7" ht="12.75">
      <c r="A13" s="4" t="str">
        <f>'DISCIPLINE PLAN TOTALS'!C33</f>
        <v>FALL:</v>
      </c>
      <c r="B13" s="4" t="str">
        <f>'DISCIPLINE PLAN TOTALS'!B104</f>
        <v>CHEM</v>
      </c>
      <c r="C13" s="5">
        <f>'DISCIPLINE PLAN TOTALS'!D104</f>
        <v>5.2</v>
      </c>
      <c r="D13" s="5">
        <f>'DISCIPLINE PLAN TOTALS'!E104</f>
        <v>4.700000000000001</v>
      </c>
      <c r="E13" s="5">
        <f>'DISCIPLINE PLAN TOTALS'!F104</f>
        <v>-0.4999999999999991</v>
      </c>
      <c r="F13" s="6">
        <f>'DISCIPLINE PLAN TOTALS'!G104</f>
        <v>73.34940856245204</v>
      </c>
      <c r="G13" s="7">
        <f>'DISCIPLINE PLAN TOTALS'!H104</f>
        <v>481.91489361702116</v>
      </c>
    </row>
    <row r="14" spans="1:7" ht="12.75">
      <c r="A14" s="4" t="str">
        <f>'DISCIPLINE PLAN TOTALS'!C36</f>
        <v>FALL:</v>
      </c>
      <c r="B14" s="4" t="str">
        <f>'DISCIPLINE PLAN TOTALS'!B61</f>
        <v>CIS/CNT/CS/ELEC</v>
      </c>
      <c r="C14" s="5">
        <f>'DISCIPLINE PLAN TOTALS'!D61</f>
        <v>11.12433333333333</v>
      </c>
      <c r="D14" s="5">
        <f>'DISCIPLINE PLAN TOTALS'!E61</f>
        <v>10.59233333333333</v>
      </c>
      <c r="E14" s="5">
        <f>'DISCIPLINE PLAN TOTALS'!F61</f>
        <v>-0.532</v>
      </c>
      <c r="F14" s="6">
        <f>'DISCIPLINE PLAN TOTALS'!G61</f>
        <v>152.8829613432405</v>
      </c>
      <c r="G14" s="7">
        <f>'DISCIPLINE PLAN TOTALS'!H61</f>
        <v>449.3947021644069</v>
      </c>
    </row>
    <row r="15" spans="1:7" ht="12.75">
      <c r="A15" s="4" t="str">
        <f>'DISCIPLINE PLAN TOTALS'!C38</f>
        <v>FALL:</v>
      </c>
      <c r="B15" s="4" t="str">
        <f>'DISCIPLINE PLAN TOTALS'!B8</f>
        <v>DANC</v>
      </c>
      <c r="C15" s="5">
        <f>'DISCIPLINE PLAN TOTALS'!D8</f>
        <v>0.616</v>
      </c>
      <c r="D15" s="5">
        <f>'DISCIPLINE PLAN TOTALS'!E8</f>
        <v>0.616</v>
      </c>
      <c r="E15" s="5">
        <f>'DISCIPLINE PLAN TOTALS'!F8</f>
        <v>0</v>
      </c>
      <c r="F15" s="6">
        <f>'DISCIPLINE PLAN TOTALS'!G8</f>
        <v>10</v>
      </c>
      <c r="G15" s="7">
        <f>'DISCIPLINE PLAN TOTALS'!H8</f>
        <v>487.012987012987</v>
      </c>
    </row>
    <row r="16" spans="1:7" ht="12.75">
      <c r="A16" s="4" t="str">
        <f>'DISCIPLINE PLAN TOTALS'!C41</f>
        <v>FALL:</v>
      </c>
      <c r="B16" s="4" t="str">
        <f>'DISCIPLINE PLAN TOTALS'!B64</f>
        <v>ECD</v>
      </c>
      <c r="C16" s="5">
        <f>'DISCIPLINE PLAN TOTALS'!D64</f>
        <v>2.8010000000000006</v>
      </c>
      <c r="D16" s="5">
        <f>'DISCIPLINE PLAN TOTALS'!E64</f>
        <v>3.001</v>
      </c>
      <c r="E16" s="5">
        <f>'DISCIPLINE PLAN TOTALS'!F64</f>
        <v>0.1999999999999993</v>
      </c>
      <c r="F16" s="6">
        <f>'DISCIPLINE PLAN TOTALS'!G64</f>
        <v>54.564117223356355</v>
      </c>
      <c r="G16" s="7">
        <f>'DISCIPLINE PLAN TOTALS'!H64</f>
        <v>568.1439520159947</v>
      </c>
    </row>
    <row r="17" spans="1:7" ht="12.75">
      <c r="A17" s="4" t="str">
        <f>'DISCIPLINE PLAN TOTALS'!C44</f>
        <v>FALL:</v>
      </c>
      <c r="B17" s="4" t="str">
        <f>'DISCIPLINE PLAN TOTALS'!B67</f>
        <v>ECON</v>
      </c>
      <c r="C17" s="5">
        <f>'DISCIPLINE PLAN TOTALS'!D67</f>
        <v>2</v>
      </c>
      <c r="D17" s="5">
        <f>'DISCIPLINE PLAN TOTALS'!E67</f>
        <v>1.7999999999999998</v>
      </c>
      <c r="E17" s="5">
        <f>'DISCIPLINE PLAN TOTALS'!F67</f>
        <v>-0.20000000000000018</v>
      </c>
      <c r="F17" s="6">
        <f>'DISCIPLINE PLAN TOTALS'!G67</f>
        <v>39.089004989291425</v>
      </c>
      <c r="G17" s="7">
        <f>'DISCIPLINE PLAN TOTALS'!H67</f>
        <v>676.6666666666667</v>
      </c>
    </row>
    <row r="18" spans="1:7" ht="12.75">
      <c r="A18" s="4" t="str">
        <f>'DISCIPLINE PLAN TOTALS'!C47</f>
        <v>FALL:</v>
      </c>
      <c r="B18" s="4" t="str">
        <f>'DISCIPLINE PLAN TOTALS'!B107</f>
        <v>EMS</v>
      </c>
      <c r="C18" s="5">
        <f>'DISCIPLINE PLAN TOTALS'!D107</f>
        <v>1.8579999999999999</v>
      </c>
      <c r="D18" s="5">
        <f>'DISCIPLINE PLAN TOTALS'!E107</f>
        <v>1.9269999999999998</v>
      </c>
      <c r="E18" s="5">
        <f>'DISCIPLINE PLAN TOTALS'!F107</f>
        <v>0.06899999999999995</v>
      </c>
      <c r="F18" s="6">
        <f>'DISCIPLINE PLAN TOTALS'!G107</f>
        <v>41.51631979650723</v>
      </c>
      <c r="G18" s="7">
        <f>'DISCIPLINE PLAN TOTALS'!H107</f>
        <v>651.3247271872377</v>
      </c>
    </row>
    <row r="19" spans="1:7" ht="12.75">
      <c r="A19" s="4" t="str">
        <f>'DISCIPLINE PLAN TOTALS'!C50</f>
        <v>FALL:</v>
      </c>
      <c r="B19" s="4" t="str">
        <f>'DISCIPLINE PLAN TOTALS'!B10</f>
        <v>ENG</v>
      </c>
      <c r="C19" s="5">
        <f>'DISCIPLINE PLAN TOTALS'!D10</f>
        <v>22.818000000000012</v>
      </c>
      <c r="D19" s="5">
        <f>'DISCIPLINE PLAN TOTALS'!E10</f>
        <v>22.968000000000014</v>
      </c>
      <c r="E19" s="5">
        <f>'DISCIPLINE PLAN TOTALS'!F10</f>
        <v>0.15000000000000213</v>
      </c>
      <c r="F19" s="6">
        <f>'DISCIPLINE PLAN TOTALS'!G10</f>
        <v>304.68096211489296</v>
      </c>
      <c r="G19" s="7">
        <f>'DISCIPLINE PLAN TOTALS'!H10</f>
        <v>402.5379570566006</v>
      </c>
    </row>
    <row r="20" spans="1:7" ht="12.75">
      <c r="A20" s="4" t="str">
        <f>'DISCIPLINE PLAN TOTALS'!C52</f>
        <v>FALL:</v>
      </c>
      <c r="B20" s="4" t="str">
        <f>'DISCIPLINE PLAN TOTALS'!B110</f>
        <v>ENGR</v>
      </c>
      <c r="C20" s="5">
        <f>'DISCIPLINE PLAN TOTALS'!D110</f>
        <v>0.8319999999999999</v>
      </c>
      <c r="D20" s="5">
        <f>'DISCIPLINE PLAN TOTALS'!E110</f>
        <v>0.8319999999999999</v>
      </c>
      <c r="E20" s="5">
        <f>'DISCIPLINE PLAN TOTALS'!F110</f>
        <v>0</v>
      </c>
      <c r="F20" s="6">
        <f>'DISCIPLINE PLAN TOTALS'!G110</f>
        <v>9.759182194616978</v>
      </c>
      <c r="G20" s="7">
        <f>'DISCIPLINE PLAN TOTALS'!H110</f>
        <v>352.1634615384616</v>
      </c>
    </row>
    <row r="21" spans="1:7" ht="12.75">
      <c r="A21" s="4" t="str">
        <f>'DISCIPLINE PLAN TOTALS'!C55</f>
        <v>FALL:</v>
      </c>
      <c r="B21" s="4" t="str">
        <f>'DISCIPLINE PLAN TOTALS'!B13</f>
        <v>ESL</v>
      </c>
      <c r="C21" s="5">
        <f>'DISCIPLINE PLAN TOTALS'!D13</f>
        <v>10.209000000000001</v>
      </c>
      <c r="D21" s="5">
        <f>'DISCIPLINE PLAN TOTALS'!E13</f>
        <v>9.454</v>
      </c>
      <c r="E21" s="5">
        <f>'DISCIPLINE PLAN TOTALS'!F13</f>
        <v>-0.7550000000000008</v>
      </c>
      <c r="F21" s="6">
        <f>'DISCIPLINE PLAN TOTALS'!G13</f>
        <v>79.59704964638928</v>
      </c>
      <c r="G21" s="7">
        <f>'DISCIPLINE PLAN TOTALS'!H13</f>
        <v>320.81652694005174</v>
      </c>
    </row>
    <row r="22" spans="1:7" ht="12.75">
      <c r="A22" s="4" t="str">
        <f>'DISCIPLINE PLAN TOTALS'!C58</f>
        <v>FALL:</v>
      </c>
      <c r="B22" s="4" t="str">
        <f>'DISCIPLINE PLAN TOTALS'!B16</f>
        <v>FREN</v>
      </c>
      <c r="C22" s="5">
        <f>'DISCIPLINE PLAN TOTALS'!D16</f>
        <v>0.9326666666666668</v>
      </c>
      <c r="D22" s="5">
        <f>'DISCIPLINE PLAN TOTALS'!E16</f>
        <v>0.6000000000000001</v>
      </c>
      <c r="E22" s="5">
        <f>'DISCIPLINE PLAN TOTALS'!F16</f>
        <v>-0.33266666666666667</v>
      </c>
      <c r="F22" s="6">
        <f>'DISCIPLINE PLAN TOTALS'!G16</f>
        <v>7.470000000000001</v>
      </c>
      <c r="G22" s="7">
        <f>'DISCIPLINE PLAN TOTALS'!H16</f>
        <v>381.66666666666663</v>
      </c>
    </row>
    <row r="23" spans="1:7" ht="12.75">
      <c r="A23" s="4" t="str">
        <f>'DISCIPLINE PLAN TOTALS'!C61</f>
        <v>FALL:</v>
      </c>
      <c r="B23" s="4" t="str">
        <f>'DISCIPLINE PLAN TOTALS'!B112</f>
        <v>FST</v>
      </c>
      <c r="C23" s="5">
        <f>'DISCIPLINE PLAN TOTALS'!D112</f>
        <v>2.099</v>
      </c>
      <c r="D23" s="5">
        <f>'DISCIPLINE PLAN TOTALS'!E112</f>
        <v>1.892</v>
      </c>
      <c r="E23" s="5">
        <f>'DISCIPLINE PLAN TOTALS'!F112</f>
        <v>-0.2070000000000003</v>
      </c>
      <c r="F23" s="6">
        <f>'DISCIPLINE PLAN TOTALS'!G112</f>
        <v>48.467290825964206</v>
      </c>
      <c r="G23" s="7">
        <f>'DISCIPLINE PLAN TOTALS'!H112</f>
        <v>778.2143170927868</v>
      </c>
    </row>
    <row r="24" spans="1:7" ht="12.75">
      <c r="A24" s="4" t="str">
        <f>'DISCIPLINE PLAN TOTALS'!C64</f>
        <v>FALL:</v>
      </c>
      <c r="B24" s="4" t="str">
        <f>'DISCIPLINE PLAN TOTALS'!B115</f>
        <v>GEOG</v>
      </c>
      <c r="C24" s="5">
        <f>'DISCIPLINE PLAN TOTALS'!D115</f>
        <v>2.41</v>
      </c>
      <c r="D24" s="5">
        <f>'DISCIPLINE PLAN TOTALS'!E115</f>
        <v>2.21</v>
      </c>
      <c r="E24" s="5">
        <f>'DISCIPLINE PLAN TOTALS'!F115</f>
        <v>-0.20000000000000018</v>
      </c>
      <c r="F24" s="6">
        <f>'DISCIPLINE PLAN TOTALS'!G115</f>
        <v>44.024375596654494</v>
      </c>
      <c r="G24" s="7">
        <f>'DISCIPLINE PLAN TOTALS'!H115</f>
        <v>606.7873303167421</v>
      </c>
    </row>
    <row r="25" spans="1:7" ht="12.75">
      <c r="A25" s="4" t="str">
        <f>'DISCIPLINE PLAN TOTALS'!C67</f>
        <v>FALL:</v>
      </c>
      <c r="B25" s="4" t="str">
        <f>'DISCIPLINE PLAN TOTALS'!B118</f>
        <v>GEOL</v>
      </c>
      <c r="C25" s="5">
        <f>'DISCIPLINE PLAN TOTALS'!D118</f>
        <v>2.2829999999999995</v>
      </c>
      <c r="D25" s="5">
        <f>'DISCIPLINE PLAN TOTALS'!E118</f>
        <v>2.1499999999999995</v>
      </c>
      <c r="E25" s="5">
        <f>'DISCIPLINE PLAN TOTALS'!F118</f>
        <v>-0.133</v>
      </c>
      <c r="F25" s="6">
        <f>'DISCIPLINE PLAN TOTALS'!G118</f>
        <v>42.897494984690105</v>
      </c>
      <c r="G25" s="7">
        <f>'DISCIPLINE PLAN TOTALS'!H118</f>
        <v>606.9767441860466</v>
      </c>
    </row>
    <row r="26" spans="1:7" ht="12.75">
      <c r="A26" s="4" t="str">
        <f>'DISCIPLINE PLAN TOTALS'!C70</f>
        <v>FALL:</v>
      </c>
      <c r="B26" s="4" t="str">
        <f>'DISCIPLINE PLAN TOTALS'!B149</f>
        <v>GNST</v>
      </c>
      <c r="C26" s="5">
        <f>'DISCIPLINE PLAN TOTALS'!D149</f>
        <v>0.6836666666666666</v>
      </c>
      <c r="D26" s="5">
        <f>'DISCIPLINE PLAN TOTALS'!E149</f>
        <v>0.5830000000000001</v>
      </c>
      <c r="E26" s="5">
        <f>'DISCIPLINE PLAN TOTALS'!F149</f>
        <v>-0.10066666666666657</v>
      </c>
      <c r="F26" s="6">
        <f>'DISCIPLINE PLAN TOTALS'!G149</f>
        <v>10.782352941176471</v>
      </c>
      <c r="G26" s="7">
        <f>'DISCIPLINE PLAN TOTALS'!H149</f>
        <v>560.8919382504288</v>
      </c>
    </row>
    <row r="27" spans="1:7" ht="12.75">
      <c r="A27" s="4" t="str">
        <f>'DISCIPLINE PLAN TOTALS'!C73</f>
        <v>FALL:</v>
      </c>
      <c r="B27" s="4" t="str">
        <f>'DISCIPLINE PLAN TOTALS'!B70</f>
        <v>HIST</v>
      </c>
      <c r="C27" s="5">
        <f>'DISCIPLINE PLAN TOTALS'!D70</f>
        <v>6.8</v>
      </c>
      <c r="D27" s="5">
        <f>'DISCIPLINE PLAN TOTALS'!E70</f>
        <v>6.400000000000003</v>
      </c>
      <c r="E27" s="5">
        <f>'DISCIPLINE PLAN TOTALS'!F70</f>
        <v>-0.3999999999999968</v>
      </c>
      <c r="F27" s="6">
        <f>'DISCIPLINE PLAN TOTALS'!G70</f>
        <v>141.6006666508762</v>
      </c>
      <c r="G27" s="7">
        <f>'DISCIPLINE PLAN TOTALS'!H70</f>
        <v>677.7797965116276</v>
      </c>
    </row>
    <row r="28" spans="1:7" ht="12.75">
      <c r="A28" s="4" t="str">
        <f>'DISCIPLINE PLAN TOTALS'!C75</f>
        <v>FALL:</v>
      </c>
      <c r="B28" s="4" t="str">
        <f>'DISCIPLINE PLAN TOTALS'!B136</f>
        <v>HLTH</v>
      </c>
      <c r="C28" s="5">
        <f>'DISCIPLINE PLAN TOTALS'!D136</f>
        <v>2.8</v>
      </c>
      <c r="D28" s="5">
        <f>'DISCIPLINE PLAN TOTALS'!E136</f>
        <v>2.8000000000000003</v>
      </c>
      <c r="E28" s="5">
        <f>'DISCIPLINE PLAN TOTALS'!F136</f>
        <v>0</v>
      </c>
      <c r="F28" s="6">
        <f>'DISCIPLINE PLAN TOTALS'!G136</f>
        <v>66.5</v>
      </c>
      <c r="G28" s="7">
        <f>'DISCIPLINE PLAN TOTALS'!H136</f>
        <v>725.3571428571428</v>
      </c>
    </row>
    <row r="29" spans="1:7" ht="12.75">
      <c r="A29" s="4" t="str">
        <f>'DISCIPLINE PLAN TOTALS'!C77</f>
        <v>FALL:</v>
      </c>
      <c r="B29" s="4" t="str">
        <f>'DISCIPLINE PLAN TOTALS'!B121</f>
        <v>HORT</v>
      </c>
      <c r="C29" s="5">
        <f>'DISCIPLINE PLAN TOTALS'!D121</f>
        <v>0.767</v>
      </c>
      <c r="D29" s="5">
        <f>'DISCIPLINE PLAN TOTALS'!E121</f>
        <v>0.659</v>
      </c>
      <c r="E29" s="5">
        <f>'DISCIPLINE PLAN TOTALS'!F121</f>
        <v>-0.10799999999999998</v>
      </c>
      <c r="F29" s="6">
        <f>'DISCIPLINE PLAN TOTALS'!G121</f>
        <v>8.878</v>
      </c>
      <c r="G29" s="7">
        <f>'DISCIPLINE PLAN TOTALS'!H121</f>
        <v>405.15933232169954</v>
      </c>
    </row>
    <row r="30" spans="1:7" ht="12.75">
      <c r="A30" s="4" t="str">
        <f>'DISCIPLINE PLAN TOTALS'!C80</f>
        <v>FALL:</v>
      </c>
      <c r="B30" s="4" t="str">
        <f>'DISCIPLINE PLAN TOTALS'!B19</f>
        <v>HUMN</v>
      </c>
      <c r="C30" s="5">
        <f>'DISCIPLINE PLAN TOTALS'!D19</f>
        <v>1.4</v>
      </c>
      <c r="D30" s="5">
        <f>'DISCIPLINE PLAN TOTALS'!E19</f>
        <v>1.2</v>
      </c>
      <c r="E30" s="5">
        <f>'DISCIPLINE PLAN TOTALS'!F19</f>
        <v>-0.19999999999999996</v>
      </c>
      <c r="F30" s="6">
        <f>'DISCIPLINE PLAN TOTALS'!G19</f>
        <v>26.555706521739133</v>
      </c>
      <c r="G30" s="7">
        <f>'DISCIPLINE PLAN TOTALS'!H19</f>
        <v>666.1684782608696</v>
      </c>
    </row>
    <row r="31" spans="1:7" ht="12.75">
      <c r="A31" s="4" t="str">
        <f>'DISCIPLINE PLAN TOTALS'!C83</f>
        <v>FALL:</v>
      </c>
      <c r="B31" s="4" t="str">
        <f>'DISCIPLINE PLAN TOTALS'!B22</f>
        <v>INTD</v>
      </c>
      <c r="C31" s="5">
        <f>'DISCIPLINE PLAN TOTALS'!D22</f>
        <v>1.2489999999999999</v>
      </c>
      <c r="D31" s="5">
        <f>'DISCIPLINE PLAN TOTALS'!E22</f>
        <v>1.2489999999999999</v>
      </c>
      <c r="E31" s="5">
        <f>'DISCIPLINE PLAN TOTALS'!F22</f>
        <v>0</v>
      </c>
      <c r="F31" s="6">
        <f>'DISCIPLINE PLAN TOTALS'!G22</f>
        <v>18.477005444646096</v>
      </c>
      <c r="G31" s="7">
        <f>'DISCIPLINE PLAN TOTALS'!H22</f>
        <v>452.3618895116093</v>
      </c>
    </row>
    <row r="32" spans="1:7" ht="12.75">
      <c r="A32" s="4" t="str">
        <f>'DISCIPLINE PLAN TOTALS'!C87</f>
        <v>FALL:</v>
      </c>
      <c r="B32" s="4" t="str">
        <f>'DISCIPLINE PLAN TOTALS'!B73</f>
        <v>INTN</v>
      </c>
      <c r="C32" s="5">
        <f>'DISCIPLINE PLAN TOTALS'!D73</f>
        <v>0.2</v>
      </c>
      <c r="D32" s="5">
        <f>'DISCIPLINE PLAN TOTALS'!E73</f>
        <v>0.267</v>
      </c>
      <c r="E32" s="5">
        <f>'DISCIPLINE PLAN TOTALS'!F73</f>
        <v>0.067</v>
      </c>
      <c r="F32" s="6">
        <f>'DISCIPLINE PLAN TOTALS'!G73</f>
        <v>2.5812500000000003</v>
      </c>
      <c r="G32" s="7">
        <f>'DISCIPLINE PLAN TOTALS'!H73</f>
        <v>299.0402621722846</v>
      </c>
    </row>
    <row r="33" spans="1:7" ht="12.75">
      <c r="A33" s="4" t="str">
        <f>'DISCIPLINE PLAN TOTALS'!C90</f>
        <v>FALL:</v>
      </c>
      <c r="B33" s="4" t="str">
        <f>'DISCIPLINE PLAN TOTALS'!B24</f>
        <v>ITLN</v>
      </c>
      <c r="C33" s="5">
        <f>'DISCIPLINE PLAN TOTALS'!D24</f>
        <v>0.9326666666666668</v>
      </c>
      <c r="D33" s="5">
        <f>'DISCIPLINE PLAN TOTALS'!E24</f>
        <v>0.666</v>
      </c>
      <c r="E33" s="5">
        <f>'DISCIPLINE PLAN TOTALS'!F24</f>
        <v>-0.2666666666666667</v>
      </c>
      <c r="F33" s="6">
        <f>'DISCIPLINE PLAN TOTALS'!G24</f>
        <v>8.33</v>
      </c>
      <c r="G33" s="7">
        <f>'DISCIPLINE PLAN TOTALS'!H24</f>
        <v>375.37537537537537</v>
      </c>
    </row>
    <row r="34" spans="1:7" ht="12.75">
      <c r="A34" s="11" t="s">
        <v>2</v>
      </c>
      <c r="B34" s="11" t="s">
        <v>26</v>
      </c>
      <c r="C34" s="5">
        <f>DIVISION!D154</f>
        <v>1.385</v>
      </c>
      <c r="D34" s="5">
        <f>DIVISION!E154</f>
        <v>1.385</v>
      </c>
      <c r="E34" s="5">
        <f>DIVISION!F154</f>
        <v>0</v>
      </c>
      <c r="F34" s="6">
        <f>DIVISION!G154</f>
        <v>11.3</v>
      </c>
      <c r="G34" s="7">
        <f>DIVISION!H154</f>
        <v>244.76534296028882</v>
      </c>
    </row>
    <row r="35" spans="1:7" ht="12.75">
      <c r="A35" s="4" t="str">
        <f>'DISCIPLINE PLAN TOTALS'!C93</f>
        <v>FALL:</v>
      </c>
      <c r="B35" s="4" t="str">
        <f>'DISCIPLINE PLAN TOTALS'!B123</f>
        <v>MATH</v>
      </c>
      <c r="C35" s="5">
        <f>'DISCIPLINE PLAN TOTALS'!D123</f>
        <v>26.918333333333305</v>
      </c>
      <c r="D35" s="5">
        <f>'DISCIPLINE PLAN TOTALS'!E123</f>
        <v>25.68666666666663</v>
      </c>
      <c r="E35" s="5">
        <f>'DISCIPLINE PLAN TOTALS'!F123</f>
        <v>-1.2316666666666762</v>
      </c>
      <c r="F35" s="6">
        <f>'DISCIPLINE PLAN TOTALS'!G123</f>
        <v>479.8461947070447</v>
      </c>
      <c r="G35" s="7">
        <f>'DISCIPLINE PLAN TOTALS'!H123</f>
        <v>570.3962986071132</v>
      </c>
    </row>
    <row r="36" spans="1:7" ht="12.75">
      <c r="A36" s="4" t="str">
        <f>'DISCIPLINE PLAN TOTALS'!C95</f>
        <v>FALL:</v>
      </c>
      <c r="B36" s="4" t="str">
        <f>'DISCIPLINE PLAN TOTALS'!B75</f>
        <v>MKTG</v>
      </c>
      <c r="C36" s="5">
        <f>'DISCIPLINE PLAN TOTALS'!D75</f>
        <v>0.8</v>
      </c>
      <c r="D36" s="5">
        <f>'DISCIPLINE PLAN TOTALS'!E75</f>
        <v>0.8</v>
      </c>
      <c r="E36" s="5">
        <f>'DISCIPLINE PLAN TOTALS'!F75</f>
        <v>0</v>
      </c>
      <c r="F36" s="6">
        <f>'DISCIPLINE PLAN TOTALS'!G75</f>
        <v>15.574669117647058</v>
      </c>
      <c r="G36" s="7">
        <f>'DISCIPLINE PLAN TOTALS'!H75</f>
        <v>599.0234375</v>
      </c>
    </row>
    <row r="37" spans="1:7" ht="12.75">
      <c r="A37" s="4" t="str">
        <f>'DISCIPLINE PLAN TOTALS'!C98</f>
        <v>FALL:</v>
      </c>
      <c r="B37" s="4" t="str">
        <f>'DISCIPLINE PLAN TOTALS'!B27</f>
        <v>MSCM</v>
      </c>
      <c r="C37" s="5">
        <f>'DISCIPLINE PLAN TOTALS'!D27</f>
        <v>2.551</v>
      </c>
      <c r="D37" s="5">
        <f>'DISCIPLINE PLAN TOTALS'!E27</f>
        <v>2.6406666666666667</v>
      </c>
      <c r="E37" s="5">
        <f>'DISCIPLINE PLAN TOTALS'!F27</f>
        <v>0.08966666666666656</v>
      </c>
      <c r="F37" s="6">
        <f>'DISCIPLINE PLAN TOTALS'!G27</f>
        <v>35.986895424836604</v>
      </c>
      <c r="G37" s="7">
        <f>'DISCIPLINE PLAN TOTALS'!H27</f>
        <v>418.07624337288564</v>
      </c>
    </row>
    <row r="38" spans="1:7" ht="12.75">
      <c r="A38" s="4" t="str">
        <f>'DISCIPLINE PLAN TOTALS'!C101</f>
        <v>FALL:</v>
      </c>
      <c r="B38" s="4" t="str">
        <f>'DISCIPLINE PLAN TOTALS'!B30</f>
        <v>MUS</v>
      </c>
      <c r="C38" s="5">
        <f>'DISCIPLINE PLAN TOTALS'!D30</f>
        <v>4.816666666666668</v>
      </c>
      <c r="D38" s="5">
        <f>'DISCIPLINE PLAN TOTALS'!E30</f>
        <v>4.766000000000002</v>
      </c>
      <c r="E38" s="5">
        <f>'DISCIPLINE PLAN TOTALS'!F30</f>
        <v>-0.050666666666666416</v>
      </c>
      <c r="F38" s="6">
        <f>'DISCIPLINE PLAN TOTALS'!G30</f>
        <v>71.53643024479135</v>
      </c>
      <c r="G38" s="7">
        <f>'DISCIPLINE PLAN TOTALS'!H30</f>
        <v>462.3183153397168</v>
      </c>
    </row>
    <row r="39" spans="1:7" ht="12.75">
      <c r="A39" s="4" t="str">
        <f>'DISCIPLINE PLAN TOTALS'!C104</f>
        <v>FALL:</v>
      </c>
      <c r="B39" s="4" t="str">
        <f>'DISCIPLINE PLAN TOTALS'!B139</f>
        <v>NUTR</v>
      </c>
      <c r="C39" s="5">
        <f>'DISCIPLINE PLAN TOTALS'!D139</f>
        <v>0.8</v>
      </c>
      <c r="D39" s="5">
        <f>'DISCIPLINE PLAN TOTALS'!E139</f>
        <v>0.8</v>
      </c>
      <c r="E39" s="5">
        <f>'DISCIPLINE PLAN TOTALS'!F139</f>
        <v>0</v>
      </c>
      <c r="F39" s="6">
        <f>'DISCIPLINE PLAN TOTALS'!G139</f>
        <v>18.700000000000003</v>
      </c>
      <c r="G39" s="7">
        <f>'DISCIPLINE PLAN TOTALS'!H139</f>
        <v>701.25</v>
      </c>
    </row>
    <row r="40" spans="1:7" ht="12.75">
      <c r="A40" s="4" t="str">
        <f>'DISCIPLINE PLAN TOTALS'!C107</f>
        <v>FALL:</v>
      </c>
      <c r="B40" s="4" t="str">
        <f>'DISCIPLINE PLAN TOTALS'!B126</f>
        <v>OSH</v>
      </c>
      <c r="C40" s="5">
        <f>'DISCIPLINE PLAN TOTALS'!D126</f>
        <v>0.2</v>
      </c>
      <c r="D40" s="5">
        <f>'DISCIPLINE PLAN TOTALS'!E126</f>
        <v>0.2</v>
      </c>
      <c r="E40" s="5">
        <f>'DISCIPLINE PLAN TOTALS'!F126</f>
        <v>0</v>
      </c>
      <c r="F40" s="6">
        <f>'DISCIPLINE PLAN TOTALS'!G126</f>
        <v>2.3000000000000003</v>
      </c>
      <c r="G40" s="7">
        <f>'DISCIPLINE PLAN TOTALS'!H126</f>
        <v>345</v>
      </c>
    </row>
    <row r="41" spans="1:7" ht="12.75">
      <c r="A41" s="4" t="str">
        <f>'DISCIPLINE PLAN TOTALS'!C110</f>
        <v>FALL:</v>
      </c>
      <c r="B41" s="4" t="str">
        <f>'DISCIPLINE PLAN TOTALS'!B141</f>
        <v>PE</v>
      </c>
      <c r="C41" s="5">
        <f>'DISCIPLINE PLAN TOTALS'!D141</f>
        <v>12.007333333333342</v>
      </c>
      <c r="D41" s="5">
        <f>'DISCIPLINE PLAN TOTALS'!E141</f>
        <v>10.39100000000001</v>
      </c>
      <c r="E41" s="5">
        <f>'DISCIPLINE PLAN TOTALS'!F141</f>
        <v>-1.6163333333333316</v>
      </c>
      <c r="F41" s="6">
        <f>'DISCIPLINE PLAN TOTALS'!G141</f>
        <v>255.4999999999999</v>
      </c>
      <c r="G41" s="7">
        <f>'DISCIPLINE PLAN TOTALS'!H141</f>
        <v>766.6249639110761</v>
      </c>
    </row>
    <row r="42" spans="1:7" ht="12.75">
      <c r="A42" s="4" t="str">
        <f>'DISCIPLINE PLAN TOTALS'!C112</f>
        <v>FALL:</v>
      </c>
      <c r="B42" s="4" t="str">
        <f>'DISCIPLINE PLAN TOTALS'!B33</f>
        <v>PHIL</v>
      </c>
      <c r="C42" s="5">
        <f>'DISCIPLINE PLAN TOTALS'!D33</f>
        <v>1.2</v>
      </c>
      <c r="D42" s="5">
        <f>'DISCIPLINE PLAN TOTALS'!E33</f>
        <v>1</v>
      </c>
      <c r="E42" s="5">
        <f>'DISCIPLINE PLAN TOTALS'!F33</f>
        <v>-0.19999999999999996</v>
      </c>
      <c r="F42" s="6">
        <f>'DISCIPLINE PLAN TOTALS'!G33</f>
        <v>22.35326086956522</v>
      </c>
      <c r="G42" s="7">
        <f>'DISCIPLINE PLAN TOTALS'!H33</f>
        <v>674.0217391304348</v>
      </c>
    </row>
    <row r="43" spans="1:7" ht="12.75">
      <c r="A43" s="4" t="str">
        <f>'DISCIPLINE PLAN TOTALS'!C115</f>
        <v>FALL:</v>
      </c>
      <c r="B43" s="4" t="str">
        <f>'DISCIPLINE PLAN TOTALS'!B36</f>
        <v>PHOT</v>
      </c>
      <c r="C43" s="5">
        <f>'DISCIPLINE PLAN TOTALS'!D36</f>
        <v>2.3</v>
      </c>
      <c r="D43" s="5">
        <f>'DISCIPLINE PLAN TOTALS'!E36</f>
        <v>2.1330000000000005</v>
      </c>
      <c r="E43" s="5">
        <f>'DISCIPLINE PLAN TOTALS'!F36</f>
        <v>-0.16699999999999937</v>
      </c>
      <c r="F43" s="6">
        <f>'DISCIPLINE PLAN TOTALS'!G36</f>
        <v>43.62188505747127</v>
      </c>
      <c r="G43" s="7">
        <f>'DISCIPLINE PLAN TOTALS'!H36</f>
        <v>620.2531645569619</v>
      </c>
    </row>
    <row r="44" spans="1:7" ht="12.75">
      <c r="A44" s="4" t="str">
        <f>'DISCIPLINE PLAN TOTALS'!C118</f>
        <v>FALL:</v>
      </c>
      <c r="B44" s="4" t="str">
        <f>'DISCIPLINE PLAN TOTALS'!B128</f>
        <v>PHYS</v>
      </c>
      <c r="C44" s="5">
        <f>'DISCIPLINE PLAN TOTALS'!D128</f>
        <v>2.018</v>
      </c>
      <c r="D44" s="5">
        <f>'DISCIPLINE PLAN TOTALS'!E128</f>
        <v>2.018</v>
      </c>
      <c r="E44" s="5">
        <f>'DISCIPLINE PLAN TOTALS'!F128</f>
        <v>0</v>
      </c>
      <c r="F44" s="6">
        <f>'DISCIPLINE PLAN TOTALS'!G128</f>
        <v>26.240191493322165</v>
      </c>
      <c r="G44" s="7">
        <f>'DISCIPLINE PLAN TOTALS'!H128</f>
        <v>403.8652130822597</v>
      </c>
    </row>
    <row r="45" spans="1:7" ht="12.75">
      <c r="A45" s="4" t="str">
        <f>'DISCIPLINE PLAN TOTALS'!C121</f>
        <v>FALL:</v>
      </c>
      <c r="B45" s="4" t="str">
        <f>'DISCIPLINE PLAN TOTALS'!B77</f>
        <v>POLI</v>
      </c>
      <c r="C45" s="5">
        <f>'DISCIPLINE PLAN TOTALS'!D77</f>
        <v>2.469</v>
      </c>
      <c r="D45" s="5">
        <f>'DISCIPLINE PLAN TOTALS'!E77</f>
        <v>2.202</v>
      </c>
      <c r="E45" s="5">
        <f>'DISCIPLINE PLAN TOTALS'!F77</f>
        <v>-0.2669999999999999</v>
      </c>
      <c r="F45" s="6">
        <f>'DISCIPLINE PLAN TOTALS'!G77</f>
        <v>48.10139610389611</v>
      </c>
      <c r="G45" s="7">
        <f>'DISCIPLINE PLAN TOTALS'!H77</f>
        <v>667.574931880109</v>
      </c>
    </row>
    <row r="46" spans="1:7" ht="12.75">
      <c r="A46" s="4" t="str">
        <f>'DISCIPLINE PLAN TOTALS'!C123</f>
        <v>FALL:</v>
      </c>
      <c r="B46" s="4" t="str">
        <f>'DISCIPLINE PLAN TOTALS'!B153</f>
        <v>PSCN</v>
      </c>
      <c r="C46" s="5">
        <f>'DISCIPLINE PLAN TOTALS'!D153</f>
        <v>2.9323333333333337</v>
      </c>
      <c r="D46" s="5">
        <f>'DISCIPLINE PLAN TOTALS'!E153</f>
        <v>3.065333333333334</v>
      </c>
      <c r="E46" s="5">
        <f>'DISCIPLINE PLAN TOTALS'!F153</f>
        <v>0.13300000000000045</v>
      </c>
      <c r="F46" s="6">
        <f>'DISCIPLINE PLAN TOTALS'!G153</f>
        <v>71.7207843137255</v>
      </c>
      <c r="G46" s="7">
        <f>'DISCIPLINE PLAN TOTALS'!H153</f>
        <v>724.8803827751194</v>
      </c>
    </row>
    <row r="47" spans="1:7" ht="12.75">
      <c r="A47" s="4" t="str">
        <f>'DISCIPLINE PLAN TOTALS'!C126</f>
        <v>FALL:</v>
      </c>
      <c r="B47" s="4" t="str">
        <f>'DISCIPLINE PLAN TOTALS'!B80</f>
        <v>PSYC</v>
      </c>
      <c r="C47" s="5">
        <f>'DISCIPLINE PLAN TOTALS'!D80</f>
        <v>6.2</v>
      </c>
      <c r="D47" s="5">
        <f>'DISCIPLINE PLAN TOTALS'!E80</f>
        <v>5.8</v>
      </c>
      <c r="E47" s="5">
        <f>'DISCIPLINE PLAN TOTALS'!F80</f>
        <v>-0.40000000000000036</v>
      </c>
      <c r="F47" s="6">
        <f>'DISCIPLINE PLAN TOTALS'!G80</f>
        <v>119.20266881764323</v>
      </c>
      <c r="G47" s="7">
        <f>'DISCIPLINE PLAN TOTALS'!H80</f>
        <v>630</v>
      </c>
    </row>
    <row r="48" spans="1:7" ht="12.75">
      <c r="A48" s="4" t="str">
        <f>'DISCIPLINE PLAN TOTALS'!C128</f>
        <v>FALL:</v>
      </c>
      <c r="B48" s="4" t="str">
        <f>'DISCIPLINE PLAN TOTALS'!B144</f>
        <v>QUEST</v>
      </c>
      <c r="C48" s="5">
        <f>'DISCIPLINE PLAN TOTALS'!D144</f>
        <v>1.7173333333333332</v>
      </c>
      <c r="D48" s="5">
        <f>'DISCIPLINE PLAN TOTALS'!E144</f>
        <v>1.732</v>
      </c>
      <c r="E48" s="5">
        <f>'DISCIPLINE PLAN TOTALS'!F144</f>
        <v>0.014666666666666828</v>
      </c>
      <c r="F48" s="6">
        <f>'DISCIPLINE PLAN TOTALS'!G144</f>
        <v>38.63</v>
      </c>
      <c r="G48" s="7">
        <f>'DISCIPLINE PLAN TOTALS'!H144</f>
        <v>669.7459584295613</v>
      </c>
    </row>
    <row r="49" spans="1:7" ht="12.75">
      <c r="A49" s="4" t="str">
        <f>'DISCIPLINE PLAN TOTALS'!C130</f>
        <v>FALL:</v>
      </c>
      <c r="B49" s="4" t="str">
        <f>'DISCIPLINE PLAN TOTALS'!B130</f>
        <v>RADS</v>
      </c>
      <c r="C49" s="5">
        <f>'DISCIPLINE PLAN TOTALS'!D130</f>
        <v>0.13333333333333333</v>
      </c>
      <c r="D49" s="5">
        <f>'DISCIPLINE PLAN TOTALS'!E130</f>
        <v>0.13333333333333333</v>
      </c>
      <c r="E49" s="5">
        <f>'DISCIPLINE PLAN TOTALS'!F130</f>
        <v>0</v>
      </c>
      <c r="F49" s="6">
        <f>'DISCIPLINE PLAN TOTALS'!G130</f>
        <v>1.3333333333333333</v>
      </c>
      <c r="G49" s="7">
        <f>'DISCIPLINE PLAN TOTALS'!H130</f>
        <v>300</v>
      </c>
    </row>
    <row r="50" spans="1:7" ht="12.75">
      <c r="A50" s="4" t="str">
        <f>'DISCIPLINE PLAN TOTALS'!C132</f>
        <v>FALL:</v>
      </c>
      <c r="B50" s="4" t="str">
        <f>'DISCIPLINE PLAN TOTALS'!B38</f>
        <v>RELS</v>
      </c>
      <c r="C50" s="5">
        <f>'DISCIPLINE PLAN TOTALS'!D38</f>
        <v>1</v>
      </c>
      <c r="D50" s="5">
        <f>'DISCIPLINE PLAN TOTALS'!E38</f>
        <v>0.8</v>
      </c>
      <c r="E50" s="5">
        <f>'DISCIPLINE PLAN TOTALS'!F38</f>
        <v>-0.19999999999999996</v>
      </c>
      <c r="F50" s="6">
        <f>'DISCIPLINE PLAN TOTALS'!G38</f>
        <v>17.521348837209302</v>
      </c>
      <c r="G50" s="7">
        <f>'DISCIPLINE PLAN TOTALS'!H38</f>
        <v>679.5</v>
      </c>
    </row>
    <row r="51" spans="1:7" ht="12.75">
      <c r="A51" s="4" t="str">
        <f>'DISCIPLINE PLAN TOTALS'!C136</f>
        <v>FALL:</v>
      </c>
      <c r="B51" s="4" t="str">
        <f>'DISCIPLINE PLAN TOTALS'!B83</f>
        <v>SOC</v>
      </c>
      <c r="C51" s="5">
        <f>'DISCIPLINE PLAN TOTALS'!D83</f>
        <v>2.8</v>
      </c>
      <c r="D51" s="5">
        <f>'DISCIPLINE PLAN TOTALS'!E83</f>
        <v>2.6</v>
      </c>
      <c r="E51" s="5">
        <f>'DISCIPLINE PLAN TOTALS'!F83</f>
        <v>-0.19999999999999973</v>
      </c>
      <c r="F51" s="6">
        <f>'DISCIPLINE PLAN TOTALS'!G83</f>
        <v>53.186780233655234</v>
      </c>
      <c r="G51" s="7">
        <f>'DISCIPLINE PLAN TOTALS'!H83</f>
        <v>623.0769230769231</v>
      </c>
    </row>
    <row r="52" spans="1:7" ht="12.75">
      <c r="A52" s="4" t="str">
        <f>'DISCIPLINE PLAN TOTALS'!C139</f>
        <v>FALL:</v>
      </c>
      <c r="B52" s="4" t="str">
        <f>'DISCIPLINE PLAN TOTALS'!B41</f>
        <v>SPAN</v>
      </c>
      <c r="C52" s="5">
        <f>'DISCIPLINE PLAN TOTALS'!D41</f>
        <v>2.264666666666667</v>
      </c>
      <c r="D52" s="5">
        <f>'DISCIPLINE PLAN TOTALS'!E41</f>
        <v>1.932</v>
      </c>
      <c r="E52" s="5">
        <f>'DISCIPLINE PLAN TOTALS'!F41</f>
        <v>-0.3326666666666669</v>
      </c>
      <c r="F52" s="6">
        <f>'DISCIPLINE PLAN TOTALS'!G41</f>
        <v>30.25474960715994</v>
      </c>
      <c r="G52" s="7">
        <f>'DISCIPLINE PLAN TOTALS'!H41</f>
        <v>480.6854091751117</v>
      </c>
    </row>
    <row r="53" spans="1:7" ht="12.75">
      <c r="A53" s="4" t="str">
        <f>'DISCIPLINE PLAN TOTALS'!C141</f>
        <v>FALL:</v>
      </c>
      <c r="B53" s="4" t="str">
        <f>'DISCIPLINE PLAN TOTALS'!B44</f>
        <v>SPCH</v>
      </c>
      <c r="C53" s="5">
        <f>'DISCIPLINE PLAN TOTALS'!D44</f>
        <v>4.34</v>
      </c>
      <c r="D53" s="5">
        <f>'DISCIPLINE PLAN TOTALS'!E44</f>
        <v>4.340000000000002</v>
      </c>
      <c r="E53" s="5">
        <f>'DISCIPLINE PLAN TOTALS'!F44</f>
        <v>0</v>
      </c>
      <c r="F53" s="6">
        <f>'DISCIPLINE PLAN TOTALS'!G44</f>
        <v>56.36037739142578</v>
      </c>
      <c r="G53" s="7">
        <f>'DISCIPLINE PLAN TOTALS'!H44</f>
        <v>399.52430503939337</v>
      </c>
    </row>
    <row r="54" spans="1:7" ht="12.75">
      <c r="A54" s="4" t="str">
        <f>'DISCIPLINE PLAN TOTALS'!C144</f>
        <v>FALL:</v>
      </c>
      <c r="B54" s="4" t="str">
        <f>'DISCIPLINE PLAN TOTALS'!B47</f>
        <v>THEA</v>
      </c>
      <c r="C54" s="5">
        <f>'DISCIPLINE PLAN TOTALS'!D47</f>
        <v>2.2</v>
      </c>
      <c r="D54" s="5">
        <f>'DISCIPLINE PLAN TOTALS'!E47</f>
        <v>2.2</v>
      </c>
      <c r="E54" s="5">
        <f>'DISCIPLINE PLAN TOTALS'!F47</f>
        <v>0</v>
      </c>
      <c r="F54" s="6">
        <f>'DISCIPLINE PLAN TOTALS'!G47</f>
        <v>42.38503052503052</v>
      </c>
      <c r="G54" s="7">
        <f>'DISCIPLINE PLAN TOTALS'!H47</f>
        <v>604.9067599067598</v>
      </c>
    </row>
    <row r="55" spans="1:7" ht="12.75">
      <c r="A55" s="4" t="str">
        <f>'DISCIPLINE PLAN TOTALS'!C147</f>
        <v>FALL:</v>
      </c>
      <c r="B55" s="4" t="str">
        <f>'DISCIPLINE PLAN TOTALS'!B50</f>
        <v>VCOM</v>
      </c>
      <c r="C55" s="5">
        <f>'DISCIPLINE PLAN TOTALS'!D50</f>
        <v>3.4326666666666674</v>
      </c>
      <c r="D55" s="5">
        <f>'DISCIPLINE PLAN TOTALS'!E50</f>
        <v>3.099</v>
      </c>
      <c r="E55" s="5">
        <f>'DISCIPLINE PLAN TOTALS'!F50</f>
        <v>-0.3336666666666672</v>
      </c>
      <c r="F55" s="6">
        <f>'DISCIPLINE PLAN TOTALS'!G50</f>
        <v>70.59589139061082</v>
      </c>
      <c r="G55" s="7">
        <f>'DISCIPLINE PLAN TOTALS'!H50</f>
        <v>696.4508488410123</v>
      </c>
    </row>
    <row r="56" spans="1:7" ht="12.75">
      <c r="A56" s="4" t="str">
        <f>'DISCIPLINE PLAN TOTALS'!C149</f>
        <v>FALL:</v>
      </c>
      <c r="B56" s="4" t="str">
        <f>'DISCIPLINE PLAN TOTALS'!B132</f>
        <v>VWT</v>
      </c>
      <c r="C56" s="5">
        <f>'DISCIPLINE PLAN TOTALS'!D132</f>
        <v>0.8833333333333334</v>
      </c>
      <c r="D56" s="5">
        <f>'DISCIPLINE PLAN TOTALS'!E132</f>
        <v>0.883</v>
      </c>
      <c r="E56" s="5">
        <f>'DISCIPLINE PLAN TOTALS'!F132</f>
        <v>-0.00033333333333340764</v>
      </c>
      <c r="F56" s="6">
        <f>'DISCIPLINE PLAN TOTALS'!G132</f>
        <v>15</v>
      </c>
      <c r="G56" s="7">
        <f>'DISCIPLINE PLAN TOTALS'!H132</f>
        <v>509.62627406568515</v>
      </c>
    </row>
    <row r="57" spans="1:7" ht="12.75">
      <c r="A57" s="4" t="str">
        <f>'DISCIPLINE PLAN TOTALS'!C153</f>
        <v>FALL:</v>
      </c>
      <c r="B57" s="4" t="str">
        <f>'DISCIPLINE PLAN TOTALS'!B87</f>
        <v>WLDT</v>
      </c>
      <c r="C57" s="5">
        <f>'DISCIPLINE PLAN TOTALS'!D87</f>
        <v>2.135</v>
      </c>
      <c r="D57" s="5">
        <f>'DISCIPLINE PLAN TOTALS'!E87</f>
        <v>1.9836666666666667</v>
      </c>
      <c r="E57" s="5">
        <f>'DISCIPLINE PLAN TOTALS'!F87</f>
        <v>-0.1513333333333331</v>
      </c>
      <c r="F57" s="6">
        <f>'DISCIPLINE PLAN TOTALS'!G87</f>
        <v>29.03175697568811</v>
      </c>
      <c r="G57" s="7">
        <f>'DISCIPLINE PLAN TOTALS'!H87</f>
        <v>443.6229205175601</v>
      </c>
    </row>
    <row r="58" spans="1:7" s="20" customFormat="1" ht="12.75">
      <c r="A58" s="15" t="s">
        <v>2</v>
      </c>
      <c r="B58" s="15" t="s">
        <v>24</v>
      </c>
      <c r="C58" s="16">
        <f>SUM(C2:C57)</f>
        <v>201.10299999999995</v>
      </c>
      <c r="D58" s="16">
        <f>SUM(D2:D57)</f>
        <v>192.712</v>
      </c>
      <c r="E58" s="16">
        <f>SUM(E2:E57)</f>
        <v>-8.391000000000005</v>
      </c>
      <c r="F58" s="17">
        <f>SUM(F2:F57)</f>
        <v>3384.300536223881</v>
      </c>
      <c r="G58" s="18"/>
    </row>
    <row r="59" spans="1:7" ht="12.75">
      <c r="A59" s="4" t="str">
        <f>'DISCIPLINE PLAN TOTALS'!C3</f>
        <v>Spring:</v>
      </c>
      <c r="B59" s="4" t="str">
        <f>'DISCIPLINE PLAN TOTALS'!B91</f>
        <v>ACAD</v>
      </c>
      <c r="C59" s="5">
        <f>'DISCIPLINE PLAN TOTALS'!D91</f>
        <v>1.281</v>
      </c>
      <c r="D59" s="5">
        <f>'DISCIPLINE PLAN TOTALS'!E91</f>
        <v>1.281</v>
      </c>
      <c r="E59" s="5">
        <f>'DISCIPLINE PLAN TOTALS'!F91</f>
        <v>0</v>
      </c>
      <c r="F59" s="6">
        <f>'DISCIPLINE PLAN TOTALS'!G91</f>
        <v>11.647761449077239</v>
      </c>
      <c r="G59" s="7">
        <f>'DISCIPLINE PLAN TOTALS'!H91</f>
        <v>272.5217077183058</v>
      </c>
    </row>
    <row r="60" spans="1:7" ht="12.75">
      <c r="A60" s="4" t="str">
        <f>'DISCIPLINE PLAN TOTALS'!C6</f>
        <v>Spring:</v>
      </c>
      <c r="B60" s="4" t="str">
        <f>'DISCIPLINE PLAN TOTALS'!B94</f>
        <v>ACADEMY</v>
      </c>
      <c r="C60" s="5">
        <f>'DISCIPLINE PLAN TOTALS'!D94</f>
        <v>3.51</v>
      </c>
      <c r="D60" s="5">
        <f>'DISCIPLINE PLAN TOTALS'!E94</f>
        <v>3.51</v>
      </c>
      <c r="E60" s="5">
        <f>'DISCIPLINE PLAN TOTALS'!F94</f>
        <v>0</v>
      </c>
      <c r="F60" s="6">
        <f>'DISCIPLINE PLAN TOTALS'!G94</f>
        <v>77.74</v>
      </c>
      <c r="G60" s="7">
        <f>'DISCIPLINE PLAN TOTALS'!H94</f>
        <v>664.3874643874644</v>
      </c>
    </row>
    <row r="61" spans="1:7" ht="12.75">
      <c r="A61" s="4" t="str">
        <f>'DISCIPLINE PLAN TOTALS'!C9</f>
        <v>Spring:</v>
      </c>
      <c r="B61" s="4" t="str">
        <f>'DISCIPLINE PLAN TOTALS'!B96</f>
        <v>AJ</v>
      </c>
      <c r="C61" s="5">
        <f>'DISCIPLINE PLAN TOTALS'!D96</f>
        <v>1.6</v>
      </c>
      <c r="D61" s="5">
        <f>'DISCIPLINE PLAN TOTALS'!E96</f>
        <v>1.4</v>
      </c>
      <c r="E61" s="5">
        <f>'DISCIPLINE PLAN TOTALS'!F96</f>
        <v>-0.20000000000000018</v>
      </c>
      <c r="F61" s="6">
        <f>'DISCIPLINE PLAN TOTALS'!G96</f>
        <v>31.8</v>
      </c>
      <c r="G61" s="7">
        <f>'DISCIPLINE PLAN TOTALS'!H96</f>
        <v>696.4285714285714</v>
      </c>
    </row>
    <row r="62" spans="1:7" ht="12.75">
      <c r="A62" s="4" t="str">
        <f>'DISCIPLINE PLAN TOTALS'!C11</f>
        <v>Spring:</v>
      </c>
      <c r="B62" s="4" t="str">
        <f>'DISCIPLINE PLAN TOTALS'!B53</f>
        <v>ANTH</v>
      </c>
      <c r="C62" s="5">
        <f>'DISCIPLINE PLAN TOTALS'!D53</f>
        <v>2.76</v>
      </c>
      <c r="D62" s="5">
        <f>'DISCIPLINE PLAN TOTALS'!E53</f>
        <v>2.7</v>
      </c>
      <c r="E62" s="5">
        <f>'DISCIPLINE PLAN TOTALS'!F53</f>
        <v>-0.05999999999999961</v>
      </c>
      <c r="F62" s="6">
        <f>'DISCIPLINE PLAN TOTALS'!G53</f>
        <v>53.689252543122514</v>
      </c>
      <c r="G62" s="7">
        <f>'DISCIPLINE PLAN TOTALS'!H53</f>
        <v>605.5555555555555</v>
      </c>
    </row>
    <row r="63" spans="1:7" ht="12.75">
      <c r="A63" s="4" t="str">
        <f>'DISCIPLINE PLAN TOTALS'!C14</f>
        <v>Spring:</v>
      </c>
      <c r="B63" s="4" t="str">
        <f>'DISCIPLINE PLAN TOTALS'!B3</f>
        <v>ART</v>
      </c>
      <c r="C63" s="5">
        <f>'DISCIPLINE PLAN TOTALS'!D3</f>
        <v>3.1710000000000003</v>
      </c>
      <c r="D63" s="5">
        <f>'DISCIPLINE PLAN TOTALS'!E3</f>
        <v>2.4850000000000003</v>
      </c>
      <c r="E63" s="5">
        <f>'DISCIPLINE PLAN TOTALS'!F3</f>
        <v>-0.6859999999999999</v>
      </c>
      <c r="F63" s="6">
        <f>'DISCIPLINE PLAN TOTALS'!G3</f>
        <v>46.013043423845566</v>
      </c>
      <c r="G63" s="7">
        <f>'DISCIPLINE PLAN TOTALS'!H3</f>
        <v>579.476861167002</v>
      </c>
    </row>
    <row r="64" spans="1:7" ht="12.75">
      <c r="A64" s="4" t="str">
        <f>'DISCIPLINE PLAN TOTALS'!C17</f>
        <v>Spring:</v>
      </c>
      <c r="B64" s="4" t="str">
        <f>'DISCIPLINE PLAN TOTALS'!B6</f>
        <v>ASL</v>
      </c>
      <c r="C64" s="5">
        <f>'DISCIPLINE PLAN TOTALS'!D6</f>
        <v>0.8</v>
      </c>
      <c r="D64" s="5">
        <f>'DISCIPLINE PLAN TOTALS'!E6</f>
        <v>0.8</v>
      </c>
      <c r="E64" s="5">
        <f>'DISCIPLINE PLAN TOTALS'!F6</f>
        <v>0</v>
      </c>
      <c r="F64" s="6">
        <f>'DISCIPLINE PLAN TOTALS'!G6</f>
        <v>13.91304347826087</v>
      </c>
      <c r="G64" s="7">
        <f>'DISCIPLINE PLAN TOTALS'!H6</f>
        <v>525</v>
      </c>
    </row>
    <row r="65" spans="1:7" ht="12.75">
      <c r="A65" s="4" t="str">
        <f>'DISCIPLINE PLAN TOTALS'!C20</f>
        <v>Spring:</v>
      </c>
      <c r="B65" s="4" t="str">
        <f>'DISCIPLINE PLAN TOTALS'!B99</f>
        <v>ASTR</v>
      </c>
      <c r="C65" s="5">
        <f>'DISCIPLINE PLAN TOTALS'!D99</f>
        <v>0.95</v>
      </c>
      <c r="D65" s="5">
        <f>'DISCIPLINE PLAN TOTALS'!E99</f>
        <v>1.09</v>
      </c>
      <c r="E65" s="5">
        <f>'DISCIPLINE PLAN TOTALS'!F99</f>
        <v>0.14000000000000012</v>
      </c>
      <c r="F65" s="6">
        <f>'DISCIPLINE PLAN TOTALS'!G99</f>
        <v>24.4</v>
      </c>
      <c r="G65" s="7">
        <f>'DISCIPLINE PLAN TOTALS'!H99</f>
        <v>674.3119266055045</v>
      </c>
    </row>
    <row r="66" spans="1:7" ht="12.75">
      <c r="A66" s="4" t="str">
        <f>'DISCIPLINE PLAN TOTALS'!C23</f>
        <v>Spring:</v>
      </c>
      <c r="B66" s="4" t="str">
        <f>'DISCIPLINE PLAN TOTALS'!B56</f>
        <v>AUTO</v>
      </c>
      <c r="C66" s="5">
        <f>'DISCIPLINE PLAN TOTALS'!D56</f>
        <v>2.8253333333333335</v>
      </c>
      <c r="D66" s="5">
        <f>'DISCIPLINE PLAN TOTALS'!E56</f>
        <v>2.6910000000000003</v>
      </c>
      <c r="E66" s="5">
        <f>'DISCIPLINE PLAN TOTALS'!F56</f>
        <v>-0.1343333333333332</v>
      </c>
      <c r="F66" s="6">
        <f>'DISCIPLINE PLAN TOTALS'!G56</f>
        <v>36.23376924580207</v>
      </c>
      <c r="G66" s="7">
        <f>'DISCIPLINE PLAN TOTALS'!H56</f>
        <v>409.7648551098033</v>
      </c>
    </row>
    <row r="67" spans="1:7" ht="12.75">
      <c r="A67" s="4" t="str">
        <f>'DISCIPLINE PLAN TOTALS'!C25</f>
        <v>Spring:</v>
      </c>
      <c r="B67" s="4" t="str">
        <f>'DISCIPLINE PLAN TOTALS'!B102</f>
        <v>BIOL SCI</v>
      </c>
      <c r="C67" s="5">
        <f>'DISCIPLINE PLAN TOTALS'!D102</f>
        <v>10.616666666666665</v>
      </c>
      <c r="D67" s="5">
        <f>'DISCIPLINE PLAN TOTALS'!E102</f>
        <v>9.85</v>
      </c>
      <c r="E67" s="5">
        <f>'DISCIPLINE PLAN TOTALS'!F102</f>
        <v>-0.7666666666666657</v>
      </c>
      <c r="F67" s="6">
        <f>'DISCIPLINE PLAN TOTALS'!G102</f>
        <v>164.23800547278805</v>
      </c>
      <c r="G67" s="7">
        <f>'DISCIPLINE PLAN TOTALS'!H102</f>
        <v>505.88832487309645</v>
      </c>
    </row>
    <row r="68" spans="1:7" ht="12.75">
      <c r="A68" s="4" t="str">
        <f>'DISCIPLINE PLAN TOTALS'!C28</f>
        <v>Spring:</v>
      </c>
      <c r="B68" s="4" t="str">
        <f>'DISCIPLINE PLAN TOTALS'!B59</f>
        <v>BUSN</v>
      </c>
      <c r="C68" s="5">
        <f>'DISCIPLINE PLAN TOTALS'!D59</f>
        <v>6.7666666666666675</v>
      </c>
      <c r="D68" s="5">
        <f>'DISCIPLINE PLAN TOTALS'!E59</f>
        <v>6.3463333333333365</v>
      </c>
      <c r="E68" s="5">
        <f>'DISCIPLINE PLAN TOTALS'!F59</f>
        <v>-0.420333333333331</v>
      </c>
      <c r="F68" s="6">
        <f>'DISCIPLINE PLAN TOTALS'!G59</f>
        <v>86.05900019692024</v>
      </c>
      <c r="G68" s="7">
        <f>'DISCIPLINE PLAN TOTALS'!H59</f>
        <v>417.5639476863279</v>
      </c>
    </row>
    <row r="69" spans="1:7" ht="12.75">
      <c r="A69" s="4" t="str">
        <f>'DISCIPLINE PLAN TOTALS'!C31</f>
        <v>Spring:</v>
      </c>
      <c r="B69" s="4" t="str">
        <f>'DISCIPLINE PLAN TOTALS'!B148</f>
        <v>CFS</v>
      </c>
      <c r="C69" s="5">
        <f>'DISCIPLINE PLAN TOTALS'!D148</f>
        <v>0</v>
      </c>
      <c r="D69" s="5">
        <f>'DISCIPLINE PLAN TOTALS'!E148</f>
        <v>1.167</v>
      </c>
      <c r="E69" s="5">
        <f>'DISCIPLINE PLAN TOTALS'!F148</f>
        <v>1.167</v>
      </c>
      <c r="F69" s="6">
        <f>'DISCIPLINE PLAN TOTALS'!G148</f>
        <v>43.13725490196077</v>
      </c>
      <c r="G69" s="7">
        <f>'DISCIPLINE PLAN TOTALS'!H148</f>
        <v>514.2857142857142</v>
      </c>
    </row>
    <row r="70" spans="1:7" ht="12.75">
      <c r="A70" s="4" t="str">
        <f>'DISCIPLINE PLAN TOTALS'!C34</f>
        <v>Spring:</v>
      </c>
      <c r="B70" s="4" t="str">
        <f>'DISCIPLINE PLAN TOTALS'!B105</f>
        <v>CHEM</v>
      </c>
      <c r="C70" s="5">
        <f>'DISCIPLINE PLAN TOTALS'!D105</f>
        <v>4.7</v>
      </c>
      <c r="D70" s="5">
        <f>'DISCIPLINE PLAN TOTALS'!E105</f>
        <v>4.7</v>
      </c>
      <c r="E70" s="5">
        <f>'DISCIPLINE PLAN TOTALS'!F105</f>
        <v>0</v>
      </c>
      <c r="F70" s="6">
        <f>'DISCIPLINE PLAN TOTALS'!G105</f>
        <v>71.17635327635328</v>
      </c>
      <c r="G70" s="7">
        <f>'DISCIPLINE PLAN TOTALS'!H105</f>
        <v>465.9574468085106</v>
      </c>
    </row>
    <row r="71" spans="1:7" ht="12.75">
      <c r="A71" s="4" t="str">
        <f>'DISCIPLINE PLAN TOTALS'!C37</f>
        <v>Spring:</v>
      </c>
      <c r="B71" s="4" t="str">
        <f>'DISCIPLINE PLAN TOTALS'!B62</f>
        <v>CIS/CNT/CS/ELEC</v>
      </c>
      <c r="C71" s="5">
        <f>'DISCIPLINE PLAN TOTALS'!D62</f>
        <v>10.612</v>
      </c>
      <c r="D71" s="5">
        <f>'DISCIPLINE PLAN TOTALS'!E62</f>
        <v>10.731999999999996</v>
      </c>
      <c r="E71" s="5">
        <f>'DISCIPLINE PLAN TOTALS'!F62</f>
        <v>0.11999999999999567</v>
      </c>
      <c r="F71" s="6">
        <f>'DISCIPLINE PLAN TOTALS'!G62</f>
        <v>150.19961556075665</v>
      </c>
      <c r="G71" s="7">
        <f>'DISCIPLINE PLAN TOTALS'!H62</f>
        <v>431.0765719341378</v>
      </c>
    </row>
    <row r="72" spans="1:7" ht="12.75">
      <c r="A72" s="4" t="str">
        <f>'DISCIPLINE PLAN TOTALS'!C39</f>
        <v>Spring:</v>
      </c>
      <c r="B72" s="4" t="str">
        <f>'DISCIPLINE PLAN TOTALS'!B9</f>
        <v>DANC</v>
      </c>
      <c r="C72" s="5">
        <f>'DISCIPLINE PLAN TOTALS'!D9</f>
        <v>0.616</v>
      </c>
      <c r="D72" s="5">
        <f>'DISCIPLINE PLAN TOTALS'!E9</f>
        <v>0.617</v>
      </c>
      <c r="E72" s="5">
        <f>'DISCIPLINE PLAN TOTALS'!F9</f>
        <v>0.0010000000000000009</v>
      </c>
      <c r="F72" s="6">
        <f>'DISCIPLINE PLAN TOTALS'!G9</f>
        <v>10.5</v>
      </c>
      <c r="G72" s="7">
        <f>'DISCIPLINE PLAN TOTALS'!H9</f>
        <v>510.5348460291734</v>
      </c>
    </row>
    <row r="73" spans="1:7" ht="12.75">
      <c r="A73" s="4" t="str">
        <f>'DISCIPLINE PLAN TOTALS'!C42</f>
        <v>Spring:</v>
      </c>
      <c r="B73" s="4" t="str">
        <f>'DISCIPLINE PLAN TOTALS'!B65</f>
        <v>ECD</v>
      </c>
      <c r="C73" s="5">
        <f>'DISCIPLINE PLAN TOTALS'!D65</f>
        <v>2.7326666666666664</v>
      </c>
      <c r="D73" s="5">
        <f>'DISCIPLINE PLAN TOTALS'!E65</f>
        <v>2.867</v>
      </c>
      <c r="E73" s="5">
        <f>'DISCIPLINE PLAN TOTALS'!F65</f>
        <v>0.13433333333333364</v>
      </c>
      <c r="F73" s="6">
        <f>'DISCIPLINE PLAN TOTALS'!G65</f>
        <v>42.476742107891106</v>
      </c>
      <c r="G73" s="7">
        <f>'DISCIPLINE PLAN TOTALS'!H65</f>
        <v>457.55338526527925</v>
      </c>
    </row>
    <row r="74" spans="1:7" ht="12.75">
      <c r="A74" s="4" t="str">
        <f>'DISCIPLINE PLAN TOTALS'!C45</f>
        <v>Spring:</v>
      </c>
      <c r="B74" s="4" t="str">
        <f>'DISCIPLINE PLAN TOTALS'!B68</f>
        <v>ECON</v>
      </c>
      <c r="C74" s="5">
        <f>'DISCIPLINE PLAN TOTALS'!D68</f>
        <v>2</v>
      </c>
      <c r="D74" s="5">
        <f>'DISCIPLINE PLAN TOTALS'!E68</f>
        <v>1.9999999999999998</v>
      </c>
      <c r="E74" s="5">
        <f>'DISCIPLINE PLAN TOTALS'!F68</f>
        <v>0</v>
      </c>
      <c r="F74" s="6">
        <f>'DISCIPLINE PLAN TOTALS'!G68</f>
        <v>42.93299905630855</v>
      </c>
      <c r="G74" s="7">
        <f>'DISCIPLINE PLAN TOTALS'!H68</f>
        <v>660.0000000000001</v>
      </c>
    </row>
    <row r="75" spans="1:7" ht="12.75">
      <c r="A75" s="4" t="str">
        <f>'DISCIPLINE PLAN TOTALS'!C48</f>
        <v>Spring:</v>
      </c>
      <c r="B75" s="4" t="str">
        <f>'DISCIPLINE PLAN TOTALS'!B108</f>
        <v>EMS</v>
      </c>
      <c r="C75" s="5">
        <f>'DISCIPLINE PLAN TOTALS'!D108</f>
        <v>1.5143333333333335</v>
      </c>
      <c r="D75" s="5">
        <f>'DISCIPLINE PLAN TOTALS'!E108</f>
        <v>1.6639999999999997</v>
      </c>
      <c r="E75" s="5">
        <f>'DISCIPLINE PLAN TOTALS'!F108</f>
        <v>0.14966666666666617</v>
      </c>
      <c r="F75" s="6">
        <f>'DISCIPLINE PLAN TOTALS'!G108</f>
        <v>35.735957431457436</v>
      </c>
      <c r="G75" s="7">
        <f>'DISCIPLINE PLAN TOTALS'!H108</f>
        <v>651.9477008168116</v>
      </c>
    </row>
    <row r="76" spans="1:7" ht="12.75">
      <c r="A76" s="4" t="str">
        <f>'DISCIPLINE PLAN TOTALS'!C51</f>
        <v>Spring:</v>
      </c>
      <c r="B76" s="4" t="str">
        <f>'DISCIPLINE PLAN TOTALS'!B11</f>
        <v>ENG</v>
      </c>
      <c r="C76" s="5">
        <f>'DISCIPLINE PLAN TOTALS'!D11</f>
        <v>22.535</v>
      </c>
      <c r="D76" s="5">
        <f>'DISCIPLINE PLAN TOTALS'!E11</f>
        <v>22.31766666666668</v>
      </c>
      <c r="E76" s="5">
        <f>'DISCIPLINE PLAN TOTALS'!F11</f>
        <v>-0.21733333333332183</v>
      </c>
      <c r="F76" s="6">
        <f>'DISCIPLINE PLAN TOTALS'!G11</f>
        <v>305.72957871578376</v>
      </c>
      <c r="G76" s="7">
        <f>'DISCIPLINE PLAN TOTALS'!H11</f>
        <v>417.06750776318694</v>
      </c>
    </row>
    <row r="77" spans="1:7" ht="12.75">
      <c r="A77" s="4" t="str">
        <f>'DISCIPLINE PLAN TOTALS'!C53</f>
        <v>Spring:</v>
      </c>
      <c r="B77" s="4" t="str">
        <f>'DISCIPLINE PLAN TOTALS'!B111</f>
        <v>ENGR</v>
      </c>
      <c r="C77" s="5">
        <f>'DISCIPLINE PLAN TOTALS'!D111</f>
        <v>1.3323333333333331</v>
      </c>
      <c r="D77" s="5">
        <f>'DISCIPLINE PLAN TOTALS'!E111</f>
        <v>1.3319999999999999</v>
      </c>
      <c r="E77" s="5">
        <f>'DISCIPLINE PLAN TOTALS'!F111</f>
        <v>-0.0003333333333332966</v>
      </c>
      <c r="F77" s="6">
        <f>'DISCIPLINE PLAN TOTALS'!G111</f>
        <v>14.3325</v>
      </c>
      <c r="G77" s="7">
        <f>'DISCIPLINE PLAN TOTALS'!H111</f>
        <v>364.11411411411416</v>
      </c>
    </row>
    <row r="78" spans="1:7" ht="12.75">
      <c r="A78" s="4" t="str">
        <f>'DISCIPLINE PLAN TOTALS'!C56</f>
        <v>Spring:</v>
      </c>
      <c r="B78" s="4" t="str">
        <f>'DISCIPLINE PLAN TOTALS'!B14</f>
        <v>ESL</v>
      </c>
      <c r="C78" s="5">
        <f>'DISCIPLINE PLAN TOTALS'!D14</f>
        <v>10.841333333333335</v>
      </c>
      <c r="D78" s="5">
        <f>'DISCIPLINE PLAN TOTALS'!E14</f>
        <v>9.555</v>
      </c>
      <c r="E78" s="5">
        <f>'DISCIPLINE PLAN TOTALS'!F14</f>
        <v>-1.286333333333335</v>
      </c>
      <c r="F78" s="6">
        <f>'DISCIPLINE PLAN TOTALS'!G14</f>
        <v>78.75523059588586</v>
      </c>
      <c r="G78" s="7">
        <f>'DISCIPLINE PLAN TOTALS'!H14</f>
        <v>304.0278520540622</v>
      </c>
    </row>
    <row r="79" spans="1:7" ht="12.75">
      <c r="A79" s="4" t="str">
        <f>'DISCIPLINE PLAN TOTALS'!C59</f>
        <v>Spring:</v>
      </c>
      <c r="B79" s="4" t="str">
        <f>'DISCIPLINE PLAN TOTALS'!B17</f>
        <v>FREN</v>
      </c>
      <c r="C79" s="5">
        <f>'DISCIPLINE PLAN TOTALS'!D17</f>
        <v>0.933</v>
      </c>
      <c r="D79" s="5">
        <f>'DISCIPLINE PLAN TOTALS'!E17</f>
        <v>0.933</v>
      </c>
      <c r="E79" s="5">
        <f>'DISCIPLINE PLAN TOTALS'!F17</f>
        <v>0</v>
      </c>
      <c r="F79" s="6">
        <f>'DISCIPLINE PLAN TOTALS'!G17</f>
        <v>9.600000000000001</v>
      </c>
      <c r="G79" s="7">
        <f>'DISCIPLINE PLAN TOTALS'!H17</f>
        <v>314.0407288317256</v>
      </c>
    </row>
    <row r="80" spans="1:7" ht="12.75">
      <c r="A80" s="4" t="str">
        <f>'DISCIPLINE PLAN TOTALS'!C62</f>
        <v>Spring:</v>
      </c>
      <c r="B80" s="4" t="str">
        <f>'DISCIPLINE PLAN TOTALS'!B113</f>
        <v>FST</v>
      </c>
      <c r="C80" s="5">
        <f>'DISCIPLINE PLAN TOTALS'!D113</f>
        <v>2.066</v>
      </c>
      <c r="D80" s="5">
        <f>'DISCIPLINE PLAN TOTALS'!E113</f>
        <v>2.099</v>
      </c>
      <c r="E80" s="5">
        <f>'DISCIPLINE PLAN TOTALS'!F113</f>
        <v>0.03300000000000036</v>
      </c>
      <c r="F80" s="6">
        <f>'DISCIPLINE PLAN TOTALS'!G113</f>
        <v>53.34744967652228</v>
      </c>
      <c r="G80" s="7">
        <f>'DISCIPLINE PLAN TOTALS'!H113</f>
        <v>769.3134259502949</v>
      </c>
    </row>
    <row r="81" spans="1:7" ht="12.75">
      <c r="A81" s="4" t="str">
        <f>'DISCIPLINE PLAN TOTALS'!C65</f>
        <v>Spring:</v>
      </c>
      <c r="B81" s="4" t="str">
        <f>'DISCIPLINE PLAN TOTALS'!B116</f>
        <v>GEOG</v>
      </c>
      <c r="C81" s="5">
        <f>'DISCIPLINE PLAN TOTALS'!D116</f>
        <v>1.86</v>
      </c>
      <c r="D81" s="5">
        <f>'DISCIPLINE PLAN TOTALS'!E116</f>
        <v>1.8599999999999997</v>
      </c>
      <c r="E81" s="5">
        <f>'DISCIPLINE PLAN TOTALS'!F116</f>
        <v>0</v>
      </c>
      <c r="F81" s="6">
        <f>'DISCIPLINE PLAN TOTALS'!G116</f>
        <v>40.1553488372093</v>
      </c>
      <c r="G81" s="7">
        <f>'DISCIPLINE PLAN TOTALS'!H116</f>
        <v>658.0645161290324</v>
      </c>
    </row>
    <row r="82" spans="1:7" ht="12.75">
      <c r="A82" s="4" t="str">
        <f>'DISCIPLINE PLAN TOTALS'!C68</f>
        <v>Spring:</v>
      </c>
      <c r="B82" s="4" t="str">
        <f>'DISCIPLINE PLAN TOTALS'!B119</f>
        <v>GEOL</v>
      </c>
      <c r="C82" s="5">
        <f>'DISCIPLINE PLAN TOTALS'!D119</f>
        <v>2.2833333333333328</v>
      </c>
      <c r="D82" s="5">
        <f>'DISCIPLINE PLAN TOTALS'!E119</f>
        <v>1.9499999999999995</v>
      </c>
      <c r="E82" s="5">
        <f>'DISCIPLINE PLAN TOTALS'!F119</f>
        <v>-0.33333333333333326</v>
      </c>
      <c r="F82" s="6">
        <f>'DISCIPLINE PLAN TOTALS'!G119</f>
        <v>37.27845246319244</v>
      </c>
      <c r="G82" s="7">
        <f>'DISCIPLINE PLAN TOTALS'!H119</f>
        <v>580.0000000000001</v>
      </c>
    </row>
    <row r="83" spans="1:7" ht="12.75">
      <c r="A83" s="4" t="str">
        <f>'DISCIPLINE PLAN TOTALS'!C71</f>
        <v>Spring:</v>
      </c>
      <c r="B83" s="4" t="str">
        <f>'DISCIPLINE PLAN TOTALS'!B150</f>
        <v>GNST</v>
      </c>
      <c r="C83" s="5">
        <f>'DISCIPLINE PLAN TOTALS'!D150</f>
        <v>0.2836666666666667</v>
      </c>
      <c r="D83" s="5">
        <f>'DISCIPLINE PLAN TOTALS'!E150</f>
        <v>0.28300000000000003</v>
      </c>
      <c r="E83" s="5">
        <f>'DISCIPLINE PLAN TOTALS'!F150</f>
        <v>-0.0006666666666666488</v>
      </c>
      <c r="F83" s="6">
        <f>'DISCIPLINE PLAN TOTALS'!G150</f>
        <v>2.62</v>
      </c>
      <c r="G83" s="7">
        <f>'DISCIPLINE PLAN TOTALS'!H150</f>
        <v>275.61837455830386</v>
      </c>
    </row>
    <row r="84" spans="1:7" ht="12.75">
      <c r="A84" s="4" t="str">
        <f>'DISCIPLINE PLAN TOTALS'!C74</f>
        <v>Spring:</v>
      </c>
      <c r="B84" s="4" t="str">
        <f>'DISCIPLINE PLAN TOTALS'!B71</f>
        <v>HIST</v>
      </c>
      <c r="C84" s="5">
        <f>'DISCIPLINE PLAN TOTALS'!D71</f>
        <v>6.4</v>
      </c>
      <c r="D84" s="5">
        <f>'DISCIPLINE PLAN TOTALS'!E71</f>
        <v>6.200000000000003</v>
      </c>
      <c r="E84" s="5">
        <f>'DISCIPLINE PLAN TOTALS'!F71</f>
        <v>-0.1999999999999975</v>
      </c>
      <c r="F84" s="6">
        <f>'DISCIPLINE PLAN TOTALS'!G71</f>
        <v>129.74368149436347</v>
      </c>
      <c r="G84" s="7">
        <f>'DISCIPLINE PLAN TOTALS'!H71</f>
        <v>634.0322580645159</v>
      </c>
    </row>
    <row r="85" spans="1:7" ht="12.75">
      <c r="A85" s="4" t="str">
        <f>'DISCIPLINE PLAN TOTALS'!C76</f>
        <v>Spring:</v>
      </c>
      <c r="B85" s="4" t="str">
        <f>'DISCIPLINE PLAN TOTALS'!B137</f>
        <v>HLTH</v>
      </c>
      <c r="C85" s="5">
        <f>'DISCIPLINE PLAN TOTALS'!D137</f>
        <v>3.4</v>
      </c>
      <c r="D85" s="5">
        <f>'DISCIPLINE PLAN TOTALS'!E137</f>
        <v>2.6</v>
      </c>
      <c r="E85" s="5">
        <f>'DISCIPLINE PLAN TOTALS'!F137</f>
        <v>-0.7999999999999998</v>
      </c>
      <c r="F85" s="6">
        <f>'DISCIPLINE PLAN TOTALS'!G137</f>
        <v>61.690000000000005</v>
      </c>
      <c r="G85" s="7">
        <f>'DISCIPLINE PLAN TOTALS'!H137</f>
        <v>731.5384615384615</v>
      </c>
    </row>
    <row r="86" spans="1:7" ht="12.75">
      <c r="A86" s="4" t="str">
        <f>'DISCIPLINE PLAN TOTALS'!C78</f>
        <v>Spring:</v>
      </c>
      <c r="B86" s="4" t="str">
        <f>'DISCIPLINE PLAN TOTALS'!B122</f>
        <v>HORT</v>
      </c>
      <c r="C86" s="5">
        <f>'DISCIPLINE PLAN TOTALS'!D122</f>
        <v>0.6576666666666666</v>
      </c>
      <c r="D86" s="5">
        <f>'DISCIPLINE PLAN TOTALS'!E122</f>
        <v>0.5503333333333333</v>
      </c>
      <c r="E86" s="5">
        <f>'DISCIPLINE PLAN TOTALS'!F122</f>
        <v>-0.10733333333333328</v>
      </c>
      <c r="F86" s="6">
        <f>'DISCIPLINE PLAN TOTALS'!G122</f>
        <v>6.17</v>
      </c>
      <c r="G86" s="7">
        <f>'DISCIPLINE PLAN TOTALS'!H122</f>
        <v>336.15990308903696</v>
      </c>
    </row>
    <row r="87" spans="1:7" ht="12.75">
      <c r="A87" s="4" t="str">
        <f>'DISCIPLINE PLAN TOTALS'!C81</f>
        <v>Spring:</v>
      </c>
      <c r="B87" s="4" t="str">
        <f>'DISCIPLINE PLAN TOTALS'!B20</f>
        <v>HUMN</v>
      </c>
      <c r="C87" s="5">
        <f>'DISCIPLINE PLAN TOTALS'!D20</f>
        <v>1.4</v>
      </c>
      <c r="D87" s="5">
        <f>'DISCIPLINE PLAN TOTALS'!E20</f>
        <v>1.2</v>
      </c>
      <c r="E87" s="5">
        <f>'DISCIPLINE PLAN TOTALS'!F20</f>
        <v>-0.19999999999999996</v>
      </c>
      <c r="F87" s="6">
        <f>'DISCIPLINE PLAN TOTALS'!G20</f>
        <v>25.383096331310213</v>
      </c>
      <c r="G87" s="7">
        <f>'DISCIPLINE PLAN TOTALS'!H20</f>
        <v>652.9255319148937</v>
      </c>
    </row>
    <row r="88" spans="1:7" ht="12.75">
      <c r="A88" s="4" t="str">
        <f>'DISCIPLINE PLAN TOTALS'!C84</f>
        <v>Spring:</v>
      </c>
      <c r="B88" s="4" t="str">
        <f>'DISCIPLINE PLAN TOTALS'!B23</f>
        <v>INTD</v>
      </c>
      <c r="C88" s="5">
        <f>'DISCIPLINE PLAN TOTALS'!D23</f>
        <v>1.4493333333333331</v>
      </c>
      <c r="D88" s="5">
        <f>'DISCIPLINE PLAN TOTALS'!E23</f>
        <v>1.049</v>
      </c>
      <c r="E88" s="5">
        <f>'DISCIPLINE PLAN TOTALS'!F23</f>
        <v>-0.4003333333333332</v>
      </c>
      <c r="F88" s="6">
        <f>'DISCIPLINE PLAN TOTALS'!G23</f>
        <v>14.050089126559715</v>
      </c>
      <c r="G88" s="7">
        <f>'DISCIPLINE PLAN TOTALS'!H23</f>
        <v>407.0543374642517</v>
      </c>
    </row>
    <row r="89" spans="1:7" ht="12.75">
      <c r="A89" s="4" t="str">
        <f>'DISCIPLINE PLAN TOTALS'!C88</f>
        <v>Spring:</v>
      </c>
      <c r="B89" s="4" t="str">
        <f>'DISCIPLINE PLAN TOTALS'!B74</f>
        <v>INTN</v>
      </c>
      <c r="C89" s="5">
        <f>'DISCIPLINE PLAN TOTALS'!D74</f>
        <v>0.334</v>
      </c>
      <c r="D89" s="5">
        <f>'DISCIPLINE PLAN TOTALS'!E74</f>
        <v>0.267</v>
      </c>
      <c r="E89" s="5">
        <f>'DISCIPLINE PLAN TOTALS'!F74</f>
        <v>-0.067</v>
      </c>
      <c r="F89" s="6">
        <f>'DISCIPLINE PLAN TOTALS'!G74</f>
        <v>3.655555555555555</v>
      </c>
      <c r="G89" s="7">
        <f>'DISCIPLINE PLAN TOTALS'!H74</f>
        <v>445.27673741156883</v>
      </c>
    </row>
    <row r="90" spans="1:7" ht="12.75">
      <c r="A90" s="4" t="str">
        <f>'DISCIPLINE PLAN TOTALS'!C91</f>
        <v>Spring:</v>
      </c>
      <c r="B90" s="4" t="str">
        <f>'DISCIPLINE PLAN TOTALS'!B25</f>
        <v>ITLN</v>
      </c>
      <c r="C90" s="5">
        <f>'DISCIPLINE PLAN TOTALS'!D25</f>
        <v>0.666</v>
      </c>
      <c r="D90" s="5">
        <f>'DISCIPLINE PLAN TOTALS'!E25</f>
        <v>0.666</v>
      </c>
      <c r="E90" s="5">
        <f>'DISCIPLINE PLAN TOTALS'!F25</f>
        <v>0</v>
      </c>
      <c r="F90" s="6">
        <f>'DISCIPLINE PLAN TOTALS'!G25</f>
        <v>8.33</v>
      </c>
      <c r="G90" s="7">
        <f>'DISCIPLINE PLAN TOTALS'!H25</f>
        <v>375.37537537537537</v>
      </c>
    </row>
    <row r="91" spans="1:7" ht="12.75">
      <c r="A91" s="11" t="s">
        <v>22</v>
      </c>
      <c r="B91" s="11" t="s">
        <v>26</v>
      </c>
      <c r="C91" s="5">
        <f>DIVISION!D155</f>
        <v>1.034</v>
      </c>
      <c r="D91" s="5">
        <f>DIVISION!E155</f>
        <v>1.034</v>
      </c>
      <c r="E91" s="5">
        <f>DIVISION!F155</f>
        <v>0</v>
      </c>
      <c r="F91" s="6">
        <f>DIVISION!G155</f>
        <v>7.619999999999999</v>
      </c>
      <c r="G91" s="7">
        <f>DIVISION!H155</f>
        <v>221.47001934235976</v>
      </c>
    </row>
    <row r="92" spans="1:7" ht="12.75">
      <c r="A92" s="4" t="str">
        <f>'DISCIPLINE PLAN TOTALS'!C94</f>
        <v>SPRING:</v>
      </c>
      <c r="B92" s="4" t="str">
        <f>'DISCIPLINE PLAN TOTALS'!B124</f>
        <v>MATH</v>
      </c>
      <c r="C92" s="5">
        <f>'DISCIPLINE PLAN TOTALS'!D124</f>
        <v>24.453999999999965</v>
      </c>
      <c r="D92" s="5">
        <f>'DISCIPLINE PLAN TOTALS'!E124</f>
        <v>23.737999999999968</v>
      </c>
      <c r="E92" s="5">
        <f>'DISCIPLINE PLAN TOTALS'!F124</f>
        <v>-0.7159999999999975</v>
      </c>
      <c r="F92" s="6">
        <f>'DISCIPLINE PLAN TOTALS'!G124</f>
        <v>396.0295107212348</v>
      </c>
      <c r="G92" s="7">
        <f>'DISCIPLINE PLAN TOTALS'!H124</f>
        <v>510.1401304092572</v>
      </c>
    </row>
    <row r="93" spans="1:7" ht="12.75">
      <c r="A93" s="4" t="str">
        <f>'DISCIPLINE PLAN TOTALS'!C96</f>
        <v>Spring:</v>
      </c>
      <c r="B93" s="4" t="str">
        <f>'DISCIPLINE PLAN TOTALS'!B76</f>
        <v>MKTG</v>
      </c>
      <c r="C93" s="5">
        <f>'DISCIPLINE PLAN TOTALS'!D76</f>
        <v>1.04</v>
      </c>
      <c r="D93" s="5">
        <f>'DISCIPLINE PLAN TOTALS'!E76</f>
        <v>1</v>
      </c>
      <c r="E93" s="5">
        <f>'DISCIPLINE PLAN TOTALS'!F76</f>
        <v>-0.040000000000000036</v>
      </c>
      <c r="F93" s="6">
        <f>'DISCIPLINE PLAN TOTALS'!G76</f>
        <v>20.256756756756758</v>
      </c>
      <c r="G93" s="7">
        <f>'DISCIPLINE PLAN TOTALS'!H76</f>
        <v>615</v>
      </c>
    </row>
    <row r="94" spans="1:7" ht="12.75">
      <c r="A94" s="4" t="str">
        <f>'DISCIPLINE PLAN TOTALS'!C99</f>
        <v>Spring:</v>
      </c>
      <c r="B94" s="4" t="str">
        <f>'DISCIPLINE PLAN TOTALS'!B28</f>
        <v>MSCM</v>
      </c>
      <c r="C94" s="5">
        <f>'DISCIPLINE PLAN TOTALS'!D28</f>
        <v>1.651</v>
      </c>
      <c r="D94" s="5">
        <f>'DISCIPLINE PLAN TOTALS'!E28</f>
        <v>1.7576666666666667</v>
      </c>
      <c r="E94" s="5">
        <f>'DISCIPLINE PLAN TOTALS'!F28</f>
        <v>0.10666666666666669</v>
      </c>
      <c r="F94" s="6">
        <f>'DISCIPLINE PLAN TOTALS'!G28</f>
        <v>31.969754901101652</v>
      </c>
      <c r="G94" s="7">
        <f>'DISCIPLINE PLAN TOTALS'!H28</f>
        <v>551.3507922004035</v>
      </c>
    </row>
    <row r="95" spans="1:7" ht="12.75">
      <c r="A95" s="4" t="str">
        <f>'DISCIPLINE PLAN TOTALS'!C102</f>
        <v>Spring:</v>
      </c>
      <c r="B95" s="4" t="str">
        <f>'DISCIPLINE PLAN TOTALS'!B31</f>
        <v>MUS</v>
      </c>
      <c r="C95" s="5">
        <f>'DISCIPLINE PLAN TOTALS'!D31</f>
        <v>4.949666666666668</v>
      </c>
      <c r="D95" s="5">
        <f>'DISCIPLINE PLAN TOTALS'!E31</f>
        <v>4.0329999999999995</v>
      </c>
      <c r="E95" s="5">
        <f>'DISCIPLINE PLAN TOTALS'!F31</f>
        <v>-0.9166666666666687</v>
      </c>
      <c r="F95" s="6">
        <f>'DISCIPLINE PLAN TOTALS'!G31</f>
        <v>64.99617419024453</v>
      </c>
      <c r="G95" s="7">
        <f>'DISCIPLINE PLAN TOTALS'!H31</f>
        <v>490.064113917325</v>
      </c>
    </row>
    <row r="96" spans="1:7" ht="12.75">
      <c r="A96" s="4" t="str">
        <f>'DISCIPLINE PLAN TOTALS'!C105</f>
        <v>Spring:</v>
      </c>
      <c r="B96" s="4" t="str">
        <f>'DISCIPLINE PLAN TOTALS'!B140</f>
        <v>NUTR</v>
      </c>
      <c r="C96" s="5">
        <f>'DISCIPLINE PLAN TOTALS'!D140</f>
        <v>0.8</v>
      </c>
      <c r="D96" s="5">
        <f>'DISCIPLINE PLAN TOTALS'!E140</f>
        <v>0.8600000000000001</v>
      </c>
      <c r="E96" s="5">
        <f>'DISCIPLINE PLAN TOTALS'!F140</f>
        <v>0.06000000000000005</v>
      </c>
      <c r="F96" s="6">
        <f>'DISCIPLINE PLAN TOTALS'!G140</f>
        <v>19.6</v>
      </c>
      <c r="G96" s="7">
        <f>'DISCIPLINE PLAN TOTALS'!H140</f>
        <v>697.6744186046511</v>
      </c>
    </row>
    <row r="97" spans="1:7" ht="12.75">
      <c r="A97" s="4" t="str">
        <f>'DISCIPLINE PLAN TOTALS'!C108</f>
        <v>Spring:</v>
      </c>
      <c r="B97" s="4" t="str">
        <f>'DISCIPLINE PLAN TOTALS'!B127</f>
        <v>OSH</v>
      </c>
      <c r="C97" s="5">
        <f>'DISCIPLINE PLAN TOTALS'!D127</f>
        <v>0.2</v>
      </c>
      <c r="D97" s="5">
        <f>'DISCIPLINE PLAN TOTALS'!E127</f>
        <v>0.2</v>
      </c>
      <c r="E97" s="5">
        <f>'DISCIPLINE PLAN TOTALS'!F127</f>
        <v>0</v>
      </c>
      <c r="F97" s="6">
        <f>'DISCIPLINE PLAN TOTALS'!G127</f>
        <v>2</v>
      </c>
      <c r="G97" s="7">
        <f>'DISCIPLINE PLAN TOTALS'!H127</f>
        <v>300</v>
      </c>
    </row>
    <row r="98" spans="1:7" ht="12.75">
      <c r="A98" s="4" t="str">
        <f>'DISCIPLINE PLAN TOTALS'!C111</f>
        <v>Spring:</v>
      </c>
      <c r="B98" s="4" t="str">
        <f>'DISCIPLINE PLAN TOTALS'!B142</f>
        <v>PE</v>
      </c>
      <c r="C98" s="5">
        <f>'DISCIPLINE PLAN TOTALS'!D142</f>
        <v>10.972</v>
      </c>
      <c r="D98" s="5">
        <f>'DISCIPLINE PLAN TOTALS'!E142</f>
        <v>10.068666666666678</v>
      </c>
      <c r="E98" s="5">
        <f>'DISCIPLINE PLAN TOTALS'!F142</f>
        <v>-0.9033333333333218</v>
      </c>
      <c r="F98" s="6">
        <f>'DISCIPLINE PLAN TOTALS'!G142</f>
        <v>186.24999999999997</v>
      </c>
      <c r="G98" s="7">
        <f>'DISCIPLINE PLAN TOTALS'!H142</f>
        <v>578.328808845924</v>
      </c>
    </row>
    <row r="99" spans="1:7" ht="12.75">
      <c r="A99" s="4" t="str">
        <f>'DISCIPLINE PLAN TOTALS'!C113</f>
        <v>Spring:</v>
      </c>
      <c r="B99" s="4" t="str">
        <f>'DISCIPLINE PLAN TOTALS'!B34</f>
        <v>PHIL</v>
      </c>
      <c r="C99" s="5">
        <f>'DISCIPLINE PLAN TOTALS'!D34</f>
        <v>1.6</v>
      </c>
      <c r="D99" s="5">
        <f>'DISCIPLINE PLAN TOTALS'!E34</f>
        <v>1</v>
      </c>
      <c r="E99" s="5">
        <f>'DISCIPLINE PLAN TOTALS'!F34</f>
        <v>-0.6000000000000001</v>
      </c>
      <c r="F99" s="6">
        <f>'DISCIPLINE PLAN TOTALS'!G34</f>
        <v>21.16127659574468</v>
      </c>
      <c r="G99" s="7">
        <f>'DISCIPLINE PLAN TOTALS'!H34</f>
        <v>637.9787234042553</v>
      </c>
    </row>
    <row r="100" spans="1:7" ht="12.75">
      <c r="A100" s="4" t="str">
        <f>'DISCIPLINE PLAN TOTALS'!C116</f>
        <v>Spring:</v>
      </c>
      <c r="B100" s="4" t="str">
        <f>'DISCIPLINE PLAN TOTALS'!B37</f>
        <v>PHOT</v>
      </c>
      <c r="C100" s="5">
        <f>'DISCIPLINE PLAN TOTALS'!D37</f>
        <v>2.55</v>
      </c>
      <c r="D100" s="5">
        <f>'DISCIPLINE PLAN TOTALS'!E37</f>
        <v>2.099333333333333</v>
      </c>
      <c r="E100" s="5">
        <f>'DISCIPLINE PLAN TOTALS'!F37</f>
        <v>-0.45066666666666677</v>
      </c>
      <c r="F100" s="6">
        <f>'DISCIPLINE PLAN TOTALS'!G37</f>
        <v>45.05226495726496</v>
      </c>
      <c r="G100" s="7">
        <f>'DISCIPLINE PLAN TOTALS'!H37</f>
        <v>654.0833068699059</v>
      </c>
    </row>
    <row r="101" spans="1:7" ht="12.75">
      <c r="A101" s="4" t="str">
        <f>'DISCIPLINE PLAN TOTALS'!C119</f>
        <v>Spring:</v>
      </c>
      <c r="B101" s="4" t="str">
        <f>'DISCIPLINE PLAN TOTALS'!B129</f>
        <v>PHYS</v>
      </c>
      <c r="C101" s="5">
        <f>'DISCIPLINE PLAN TOTALS'!D129</f>
        <v>2.7009999999999996</v>
      </c>
      <c r="D101" s="5">
        <f>'DISCIPLINE PLAN TOTALS'!E129</f>
        <v>2.651</v>
      </c>
      <c r="E101" s="5">
        <f>'DISCIPLINE PLAN TOTALS'!F129</f>
        <v>-0.04999999999999982</v>
      </c>
      <c r="F101" s="6">
        <f>'DISCIPLINE PLAN TOTALS'!G129</f>
        <v>43.53126050420168</v>
      </c>
      <c r="G101" s="7">
        <f>'DISCIPLINE PLAN TOTALS'!H129</f>
        <v>373.44398340248966</v>
      </c>
    </row>
    <row r="102" spans="1:7" ht="12.75">
      <c r="A102" s="4" t="str">
        <f>'DISCIPLINE PLAN TOTALS'!C122</f>
        <v>Spring:</v>
      </c>
      <c r="B102" s="4" t="str">
        <f>'DISCIPLINE PLAN TOTALS'!B78</f>
        <v>POLI</v>
      </c>
      <c r="C102" s="5">
        <f>'DISCIPLINE PLAN TOTALS'!D78</f>
        <v>2.2686666666666664</v>
      </c>
      <c r="D102" s="5">
        <f>'DISCIPLINE PLAN TOTALS'!E78</f>
        <v>2.002</v>
      </c>
      <c r="E102" s="5">
        <f>'DISCIPLINE PLAN TOTALS'!F78</f>
        <v>-0.2666666666666666</v>
      </c>
      <c r="F102" s="6">
        <f>'DISCIPLINE PLAN TOTALS'!G78</f>
        <v>43.0860251146743</v>
      </c>
      <c r="G102" s="7">
        <f>'DISCIPLINE PLAN TOTALS'!H78</f>
        <v>651.8481518481519</v>
      </c>
    </row>
    <row r="103" spans="1:7" ht="12.75">
      <c r="A103" s="4" t="str">
        <f>'DISCIPLINE PLAN TOTALS'!C124</f>
        <v>Spring:</v>
      </c>
      <c r="B103" s="4" t="str">
        <f>'DISCIPLINE PLAN TOTALS'!B154</f>
        <v>PSCN</v>
      </c>
      <c r="C103" s="5">
        <f>'DISCIPLINE PLAN TOTALS'!D154</f>
        <v>2.046</v>
      </c>
      <c r="D103" s="5">
        <f>'DISCIPLINE PLAN TOTALS'!E154</f>
        <v>1.7326666666666664</v>
      </c>
      <c r="E103" s="5">
        <f>'DISCIPLINE PLAN TOTALS'!F154</f>
        <v>-0.31333333333333346</v>
      </c>
      <c r="F103" s="6">
        <f>'DISCIPLINE PLAN TOTALS'!G154</f>
        <v>35.121568627450976</v>
      </c>
      <c r="G103" s="7">
        <f>'DISCIPLINE PLAN TOTALS'!H154</f>
        <v>638.3224317045018</v>
      </c>
    </row>
    <row r="104" spans="1:7" ht="12.75">
      <c r="A104" s="4" t="str">
        <f>'DISCIPLINE PLAN TOTALS'!C127</f>
        <v>Spring:</v>
      </c>
      <c r="B104" s="4" t="str">
        <f>'DISCIPLINE PLAN TOTALS'!B81</f>
        <v>PSYC</v>
      </c>
      <c r="C104" s="5">
        <f>'DISCIPLINE PLAN TOTALS'!D81</f>
        <v>6</v>
      </c>
      <c r="D104" s="5">
        <f>'DISCIPLINE PLAN TOTALS'!E81</f>
        <v>5.8</v>
      </c>
      <c r="E104" s="5">
        <f>'DISCIPLINE PLAN TOTALS'!F81</f>
        <v>-0.20000000000000018</v>
      </c>
      <c r="F104" s="6">
        <f>'DISCIPLINE PLAN TOTALS'!G81</f>
        <v>128.3907083969534</v>
      </c>
      <c r="G104" s="7">
        <f>'DISCIPLINE PLAN TOTALS'!H81</f>
        <v>672.88020469907</v>
      </c>
    </row>
    <row r="105" spans="1:7" ht="12.75">
      <c r="A105" s="4" t="str">
        <f>'DISCIPLINE PLAN TOTALS'!C129</f>
        <v>Spring:</v>
      </c>
      <c r="B105" s="4" t="str">
        <f>'DISCIPLINE PLAN TOTALS'!B145</f>
        <v>QUEST</v>
      </c>
      <c r="C105" s="5">
        <f>'DISCIPLINE PLAN TOTALS'!D145</f>
        <v>1.959333333333333</v>
      </c>
      <c r="D105" s="5">
        <f>'DISCIPLINE PLAN TOTALS'!E145</f>
        <v>1.9569999999999999</v>
      </c>
      <c r="E105" s="5">
        <f>'DISCIPLINE PLAN TOTALS'!F145</f>
        <v>-0.0023333333333330764</v>
      </c>
      <c r="F105" s="6">
        <f>'DISCIPLINE PLAN TOTALS'!G145</f>
        <v>42.95</v>
      </c>
      <c r="G105" s="7">
        <f>'DISCIPLINE PLAN TOTALS'!H145</f>
        <v>661.2161471640267</v>
      </c>
    </row>
    <row r="106" spans="1:7" ht="12.75">
      <c r="A106" s="4" t="str">
        <f>'DISCIPLINE PLAN TOTALS'!C131</f>
        <v>Spring:</v>
      </c>
      <c r="B106" s="4" t="str">
        <f>'DISCIPLINE PLAN TOTALS'!B131</f>
        <v>RADS</v>
      </c>
      <c r="C106" s="5">
        <f>'DISCIPLINE PLAN TOTALS'!D131</f>
        <v>0.13399999999999998</v>
      </c>
      <c r="D106" s="5">
        <f>'DISCIPLINE PLAN TOTALS'!E131</f>
        <v>0.13399999999999998</v>
      </c>
      <c r="E106" s="5">
        <f>'DISCIPLINE PLAN TOTALS'!F131</f>
        <v>0</v>
      </c>
      <c r="F106" s="6">
        <f>'DISCIPLINE PLAN TOTALS'!G131</f>
        <v>0.49583333333333335</v>
      </c>
      <c r="G106" s="7">
        <f>'DISCIPLINE PLAN TOTALS'!H131</f>
        <v>111.9402985074627</v>
      </c>
    </row>
    <row r="107" spans="1:7" ht="12.75">
      <c r="A107" s="4" t="str">
        <f>'DISCIPLINE PLAN TOTALS'!C133</f>
        <v>Spring:</v>
      </c>
      <c r="B107" s="4" t="str">
        <f>'DISCIPLINE PLAN TOTALS'!B39</f>
        <v>RELS</v>
      </c>
      <c r="C107" s="5">
        <f>'DISCIPLINE PLAN TOTALS'!D39</f>
        <v>1</v>
      </c>
      <c r="D107" s="5">
        <f>'DISCIPLINE PLAN TOTALS'!E39</f>
        <v>0.8</v>
      </c>
      <c r="E107" s="5">
        <f>'DISCIPLINE PLAN TOTALS'!F39</f>
        <v>-0.19999999999999996</v>
      </c>
      <c r="F107" s="6">
        <f>'DISCIPLINE PLAN TOTALS'!G39</f>
        <v>11.627659574468085</v>
      </c>
      <c r="G107" s="7">
        <f>'DISCIPLINE PLAN TOTALS'!H39</f>
        <v>447.28723404255317</v>
      </c>
    </row>
    <row r="108" spans="1:7" ht="12.75">
      <c r="A108" s="4" t="str">
        <f>'DISCIPLINE PLAN TOTALS'!C137</f>
        <v>Spring:</v>
      </c>
      <c r="B108" s="4" t="str">
        <f>'DISCIPLINE PLAN TOTALS'!B84</f>
        <v>SOC</v>
      </c>
      <c r="C108" s="5">
        <f>'DISCIPLINE PLAN TOTALS'!D84</f>
        <v>2.4</v>
      </c>
      <c r="D108" s="5">
        <f>'DISCIPLINE PLAN TOTALS'!E84</f>
        <v>2.4</v>
      </c>
      <c r="E108" s="5">
        <f>'DISCIPLINE PLAN TOTALS'!F84</f>
        <v>0</v>
      </c>
      <c r="F108" s="6">
        <f>'DISCIPLINE PLAN TOTALS'!G84</f>
        <v>48.28709677419355</v>
      </c>
      <c r="G108" s="7">
        <f>'DISCIPLINE PLAN TOTALS'!H84</f>
        <v>606.25</v>
      </c>
    </row>
    <row r="109" spans="1:7" ht="12.75">
      <c r="A109" s="4" t="str">
        <f>'DISCIPLINE PLAN TOTALS'!C140</f>
        <v>Spring:</v>
      </c>
      <c r="B109" s="4" t="str">
        <f>'DISCIPLINE PLAN TOTALS'!B42</f>
        <v>SPAN</v>
      </c>
      <c r="C109" s="5">
        <f>'DISCIPLINE PLAN TOTALS'!D42</f>
        <v>1.932</v>
      </c>
      <c r="D109" s="5">
        <f>'DISCIPLINE PLAN TOTALS'!E42</f>
        <v>1.932</v>
      </c>
      <c r="E109" s="5">
        <f>'DISCIPLINE PLAN TOTALS'!F42</f>
        <v>0</v>
      </c>
      <c r="F109" s="6">
        <f>'DISCIPLINE PLAN TOTALS'!G42</f>
        <v>25.233622711670485</v>
      </c>
      <c r="G109" s="7">
        <f>'DISCIPLINE PLAN TOTALS'!H42</f>
        <v>407.8674948240166</v>
      </c>
    </row>
    <row r="110" spans="1:7" ht="12.75">
      <c r="A110" s="4" t="str">
        <f>'DISCIPLINE PLAN TOTALS'!C142</f>
        <v>Spring:</v>
      </c>
      <c r="B110" s="4" t="str">
        <f>'DISCIPLINE PLAN TOTALS'!B45</f>
        <v>SPCH</v>
      </c>
      <c r="C110" s="5">
        <f>'DISCIPLINE PLAN TOTALS'!D45</f>
        <v>4.54</v>
      </c>
      <c r="D110" s="5">
        <f>'DISCIPLINE PLAN TOTALS'!E45</f>
        <v>4.160000000000001</v>
      </c>
      <c r="E110" s="5">
        <f>'DISCIPLINE PLAN TOTALS'!F45</f>
        <v>-0.379999999999999</v>
      </c>
      <c r="F110" s="6">
        <f>'DISCIPLINE PLAN TOTALS'!G45</f>
        <v>59.53500464376733</v>
      </c>
      <c r="G110" s="7">
        <f>'DISCIPLINE PLAN TOTALS'!H45</f>
        <v>439.8883374689825</v>
      </c>
    </row>
    <row r="111" spans="1:7" ht="12.75">
      <c r="A111" s="4" t="str">
        <f>'DISCIPLINE PLAN TOTALS'!C145</f>
        <v>Spring:</v>
      </c>
      <c r="B111" s="4" t="str">
        <f>'DISCIPLINE PLAN TOTALS'!B48</f>
        <v>THEA</v>
      </c>
      <c r="C111" s="5">
        <f>'DISCIPLINE PLAN TOTALS'!D48</f>
        <v>2.267</v>
      </c>
      <c r="D111" s="5">
        <f>'DISCIPLINE PLAN TOTALS'!E48</f>
        <v>2.034</v>
      </c>
      <c r="E111" s="5">
        <f>'DISCIPLINE PLAN TOTALS'!F48</f>
        <v>-0.2330000000000001</v>
      </c>
      <c r="F111" s="6">
        <f>'DISCIPLINE PLAN TOTALS'!G48</f>
        <v>41.479824561403504</v>
      </c>
      <c r="G111" s="7">
        <f>'DISCIPLINE PLAN TOTALS'!H48</f>
        <v>612.0761863141412</v>
      </c>
    </row>
    <row r="112" spans="1:7" ht="12.75">
      <c r="A112" s="4" t="str">
        <f>'DISCIPLINE PLAN TOTALS'!C148</f>
        <v>Spring:</v>
      </c>
      <c r="B112" s="4" t="str">
        <f>'DISCIPLINE PLAN TOTALS'!B51</f>
        <v>VCOM</v>
      </c>
      <c r="C112" s="5">
        <f>'DISCIPLINE PLAN TOTALS'!D51</f>
        <v>3.083</v>
      </c>
      <c r="D112" s="5">
        <f>'DISCIPLINE PLAN TOTALS'!E51</f>
        <v>3.6660000000000004</v>
      </c>
      <c r="E112" s="5">
        <f>'DISCIPLINE PLAN TOTALS'!F51</f>
        <v>0.5830000000000002</v>
      </c>
      <c r="F112" s="6">
        <f>'DISCIPLINE PLAN TOTALS'!G51</f>
        <v>58.502863635502145</v>
      </c>
      <c r="G112" s="7">
        <f>'DISCIPLINE PLAN TOTALS'!H51</f>
        <v>491.72741689564526</v>
      </c>
    </row>
    <row r="113" spans="1:7" ht="12.75">
      <c r="A113" s="4" t="str">
        <f>'DISCIPLINE PLAN TOTALS'!C150</f>
        <v>Spring:</v>
      </c>
      <c r="B113" s="4" t="str">
        <f>'DISCIPLINE PLAN TOTALS'!B133</f>
        <v>VWT</v>
      </c>
      <c r="C113" s="5">
        <f>'DISCIPLINE PLAN TOTALS'!D133</f>
        <v>1.083</v>
      </c>
      <c r="D113" s="5">
        <f>'DISCIPLINE PLAN TOTALS'!E133</f>
        <v>1.0830000000000002</v>
      </c>
      <c r="E113" s="5">
        <f>'DISCIPLINE PLAN TOTALS'!F133</f>
        <v>0</v>
      </c>
      <c r="F113" s="6">
        <f>'DISCIPLINE PLAN TOTALS'!G133</f>
        <v>16.163043478260867</v>
      </c>
      <c r="G113" s="7">
        <f>'DISCIPLINE PLAN TOTALS'!H133</f>
        <v>447.8301015697137</v>
      </c>
    </row>
    <row r="114" spans="1:7" ht="12.75">
      <c r="A114" s="4" t="str">
        <f>'DISCIPLINE PLAN TOTALS'!C154</f>
        <v>Spring:</v>
      </c>
      <c r="B114" s="4" t="str">
        <f>'DISCIPLINE PLAN TOTALS'!B88</f>
        <v>WLDT</v>
      </c>
      <c r="C114" s="5">
        <f>'DISCIPLINE PLAN TOTALS'!D88</f>
        <v>2.351</v>
      </c>
      <c r="D114" s="5">
        <f>'DISCIPLINE PLAN TOTALS'!E88</f>
        <v>2.416666666666667</v>
      </c>
      <c r="E114" s="5">
        <f>'DISCIPLINE PLAN TOTALS'!F88</f>
        <v>0.06566666666666698</v>
      </c>
      <c r="F114" s="6">
        <f>'DISCIPLINE PLAN TOTALS'!G88</f>
        <v>37.15073762838469</v>
      </c>
      <c r="G114" s="7">
        <f>'DISCIPLINE PLAN TOTALS'!H88</f>
        <v>465.5172413793103</v>
      </c>
    </row>
    <row r="115" spans="1:7" ht="12.75">
      <c r="A115" s="15" t="s">
        <v>22</v>
      </c>
      <c r="B115" s="15" t="s">
        <v>24</v>
      </c>
      <c r="C115" s="16">
        <f>SUM(C59:C114)</f>
        <v>195.91299999999995</v>
      </c>
      <c r="D115" s="16">
        <f>SUM(D59:D114)</f>
        <v>187.3213333333333</v>
      </c>
      <c r="E115" s="16">
        <f>SUM(E59:E114)</f>
        <v>-8.59166666666664</v>
      </c>
      <c r="F115" s="17">
        <f>SUM(F59:F114)</f>
        <v>3119.2247680475384</v>
      </c>
      <c r="G115" s="18"/>
    </row>
    <row r="116" spans="1:7" ht="12.75">
      <c r="A116" s="4" t="str">
        <f>'DISCIPLINE PLAN TOTALS'!C4</f>
        <v>SUMMER:</v>
      </c>
      <c r="B116" s="4" t="str">
        <f>'DISCIPLINE PLAN TOTALS'!B92</f>
        <v>ACAD</v>
      </c>
      <c r="C116" s="5">
        <f>'DISCIPLINE PLAN TOTALS'!D92</f>
        <v>0.956</v>
      </c>
      <c r="D116" s="5">
        <f>'DISCIPLINE PLAN TOTALS'!E92</f>
        <v>0.956</v>
      </c>
      <c r="E116" s="5">
        <f>'DISCIPLINE PLAN TOTALS'!F92</f>
        <v>0</v>
      </c>
      <c r="F116" s="6">
        <f>'DISCIPLINE PLAN TOTALS'!G92</f>
        <v>8.560881578947368</v>
      </c>
      <c r="G116" s="7">
        <f>'DISCIPLINE PLAN TOTALS'!H92</f>
        <v>268.3642094252367</v>
      </c>
    </row>
    <row r="117" spans="1:7" ht="12.75">
      <c r="A117" s="4" t="str">
        <f>'DISCIPLINE PLAN TOTALS'!C7</f>
        <v>SUMMER:</v>
      </c>
      <c r="B117" s="4" t="str">
        <f>'DISCIPLINE PLAN TOTALS'!B97</f>
        <v>AJ</v>
      </c>
      <c r="C117" s="5">
        <f>'DISCIPLINE PLAN TOTALS'!D97</f>
        <v>0.26666666666666666</v>
      </c>
      <c r="D117" s="5">
        <f>'DISCIPLINE PLAN TOTALS'!E97</f>
        <v>0</v>
      </c>
      <c r="E117" s="5">
        <f>'DISCIPLINE PLAN TOTALS'!F97</f>
        <v>-0.26666666666666666</v>
      </c>
      <c r="F117" s="6">
        <f>'DISCIPLINE PLAN TOTALS'!G97</f>
        <v>0</v>
      </c>
      <c r="G117" s="7">
        <f>'DISCIPLINE PLAN TOTALS'!H97</f>
        <v>0</v>
      </c>
    </row>
    <row r="118" spans="1:7" ht="12.75">
      <c r="A118" s="4" t="str">
        <f>'DISCIPLINE PLAN TOTALS'!C12</f>
        <v>SUMMER:</v>
      </c>
      <c r="B118" s="4" t="str">
        <f>'DISCIPLINE PLAN TOTALS'!B54</f>
        <v>ANTH</v>
      </c>
      <c r="C118" s="5">
        <f>'DISCIPLINE PLAN TOTALS'!D54</f>
        <v>0.4</v>
      </c>
      <c r="D118" s="5">
        <f>'DISCIPLINE PLAN TOTALS'!E54</f>
        <v>0.2</v>
      </c>
      <c r="E118" s="5">
        <f>'DISCIPLINE PLAN TOTALS'!F54</f>
        <v>-0.2</v>
      </c>
      <c r="F118" s="6">
        <f>'DISCIPLINE PLAN TOTALS'!G54</f>
        <v>3.0096774193548383</v>
      </c>
      <c r="G118" s="7">
        <f>'DISCIPLINE PLAN TOTALS'!H54</f>
        <v>1025</v>
      </c>
    </row>
    <row r="119" spans="1:7" ht="12.75">
      <c r="A119" s="4" t="str">
        <f>'DISCIPLINE PLAN TOTALS'!C15</f>
        <v>SUMMER:</v>
      </c>
      <c r="B119" s="4" t="str">
        <f>'DISCIPLINE PLAN TOTALS'!B4</f>
        <v>ART</v>
      </c>
      <c r="C119" s="5">
        <f>'DISCIPLINE PLAN TOTALS'!D4</f>
        <v>0.933</v>
      </c>
      <c r="D119" s="5">
        <f>'DISCIPLINE PLAN TOTALS'!E4</f>
        <v>0.4</v>
      </c>
      <c r="E119" s="5">
        <f>'DISCIPLINE PLAN TOTALS'!F4</f>
        <v>-0.533</v>
      </c>
      <c r="F119" s="6">
        <f>'DISCIPLINE PLAN TOTALS'!G4</f>
        <v>9.538</v>
      </c>
      <c r="G119" s="7">
        <f>'DISCIPLINE PLAN TOTALS'!H4</f>
        <v>717.2499999999999</v>
      </c>
    </row>
    <row r="120" spans="1:7" ht="12.75">
      <c r="A120" s="4" t="str">
        <f>'DISCIPLINE PLAN TOTALS'!C18</f>
        <v>SUMMER:</v>
      </c>
      <c r="B120" s="4" t="str">
        <f>'DISCIPLINE PLAN TOTALS'!B7</f>
        <v>ASL</v>
      </c>
      <c r="C120" s="5">
        <f>'DISCIPLINE PLAN TOTALS'!D7</f>
        <v>0.4</v>
      </c>
      <c r="D120" s="5">
        <f>'DISCIPLINE PLAN TOTALS'!E7</f>
        <v>0.2</v>
      </c>
      <c r="E120" s="5">
        <f>'DISCIPLINE PLAN TOTALS'!F7</f>
        <v>-0.2</v>
      </c>
      <c r="F120" s="6">
        <f>'DISCIPLINE PLAN TOTALS'!G7</f>
        <v>3.923809523809524</v>
      </c>
      <c r="G120" s="7">
        <f>'DISCIPLINE PLAN TOTALS'!H7</f>
        <v>604.7619047619047</v>
      </c>
    </row>
    <row r="121" spans="1:7" ht="12.75">
      <c r="A121" s="4" t="str">
        <f>'DISCIPLINE PLAN TOTALS'!C21</f>
        <v>SUMMER:</v>
      </c>
      <c r="B121" s="4" t="str">
        <f>'DISCIPLINE PLAN TOTALS'!B100</f>
        <v>ASTR</v>
      </c>
      <c r="C121" s="5">
        <f>'DISCIPLINE PLAN TOTALS'!D100</f>
        <v>0.4</v>
      </c>
      <c r="D121" s="5">
        <f>'DISCIPLINE PLAN TOTALS'!E100</f>
        <v>0.4</v>
      </c>
      <c r="E121" s="5">
        <f>'DISCIPLINE PLAN TOTALS'!F100</f>
        <v>0</v>
      </c>
      <c r="F121" s="6">
        <f>'DISCIPLINE PLAN TOTALS'!G100</f>
        <v>9.247905620360552</v>
      </c>
      <c r="G121" s="7">
        <f>'DISCIPLINE PLAN TOTALS'!H100</f>
        <v>693.0143160127252</v>
      </c>
    </row>
    <row r="122" spans="1:7" ht="12.75">
      <c r="A122" s="4" t="str">
        <f>'DISCIPLINE PLAN TOTALS'!C26</f>
        <v>SUMMER:</v>
      </c>
      <c r="B122" s="4" t="str">
        <f>'DISCIPLINE PLAN TOTALS'!B57</f>
        <v>AUTO</v>
      </c>
      <c r="C122" s="5">
        <f>'DISCIPLINE PLAN TOTALS'!D57</f>
        <v>0.3</v>
      </c>
      <c r="D122" s="5">
        <f>'DISCIPLINE PLAN TOTALS'!E57</f>
        <v>0</v>
      </c>
      <c r="E122" s="5">
        <f>'DISCIPLINE PLAN TOTALS'!F57</f>
        <v>-0.3</v>
      </c>
      <c r="F122" s="6">
        <f>'DISCIPLINE PLAN TOTALS'!G57</f>
        <v>0</v>
      </c>
      <c r="G122" s="7">
        <f>'DISCIPLINE PLAN TOTALS'!H57</f>
        <v>0</v>
      </c>
    </row>
    <row r="123" spans="1:7" ht="12.75">
      <c r="A123" s="4" t="str">
        <f>'DISCIPLINE PLAN TOTALS'!C29</f>
        <v>SUMMER:</v>
      </c>
      <c r="B123" s="4" t="str">
        <f>'DISCIPLINE PLAN TOTALS'!B103</f>
        <v>BIO SCI</v>
      </c>
      <c r="C123" s="5">
        <f>'DISCIPLINE PLAN TOTALS'!D103</f>
        <v>1.7</v>
      </c>
      <c r="D123" s="5">
        <f>'DISCIPLINE PLAN TOTALS'!E103</f>
        <v>1.2</v>
      </c>
      <c r="E123" s="5">
        <f>'DISCIPLINE PLAN TOTALS'!F103</f>
        <v>-0.5</v>
      </c>
      <c r="F123" s="6">
        <f>'DISCIPLINE PLAN TOTALS'!G103</f>
        <v>20.792769377990428</v>
      </c>
      <c r="G123" s="7">
        <f>'DISCIPLINE PLAN TOTALS'!H103</f>
        <v>532.4231259968103</v>
      </c>
    </row>
    <row r="124" spans="1:8" ht="12.75">
      <c r="A124" s="4" t="str">
        <f>'DISCIPLINE PLAN TOTALS'!C32</f>
        <v>SUMMER:</v>
      </c>
      <c r="B124" s="26" t="str">
        <f>'DISCIPLINE PLAN TOTALS'!B60</f>
        <v>BUSN</v>
      </c>
      <c r="C124" s="27">
        <f>'DISCIPLINE PLAN TOTALS'!D60</f>
        <v>0.9173333333333333</v>
      </c>
      <c r="D124" s="27">
        <f>'DISCIPLINE PLAN TOTALS'!E60</f>
        <v>0.267</v>
      </c>
      <c r="E124" s="27">
        <f>'DISCIPLINE PLAN TOTALS'!F60</f>
        <v>-0.6503333333333333</v>
      </c>
      <c r="F124" s="28">
        <f>'DISCIPLINE PLAN TOTALS'!G60</f>
        <v>5.482926829268293</v>
      </c>
      <c r="G124" s="29">
        <f>'DISCIPLINE PLAN TOTALS'!H60</f>
        <v>617.5207819493925</v>
      </c>
      <c r="H124" t="s">
        <v>35</v>
      </c>
    </row>
    <row r="125" spans="1:7" ht="12.75">
      <c r="A125" s="4" t="str">
        <f>'DISCIPLINE PLAN TOTALS'!C35</f>
        <v>SUMMER:</v>
      </c>
      <c r="B125" s="4" t="str">
        <f>'DISCIPLINE PLAN TOTALS'!B106</f>
        <v>CHEM</v>
      </c>
      <c r="C125" s="5">
        <f>'DISCIPLINE PLAN TOTALS'!D106</f>
        <v>2.05</v>
      </c>
      <c r="D125" s="5">
        <f>'DISCIPLINE PLAN TOTALS'!E106</f>
        <v>2.0500000000000003</v>
      </c>
      <c r="E125" s="5">
        <f>'DISCIPLINE PLAN TOTALS'!F106</f>
        <v>0</v>
      </c>
      <c r="F125" s="6">
        <f>'DISCIPLINE PLAN TOTALS'!G106</f>
        <v>30.228296703296703</v>
      </c>
      <c r="G125" s="7">
        <f>'DISCIPLINE PLAN TOTALS'!H106</f>
        <v>529.8284642187081</v>
      </c>
    </row>
    <row r="126" spans="1:7" ht="12.75">
      <c r="A126" s="4" t="str">
        <f>'DISCIPLINE PLAN TOTALS'!C40</f>
        <v>SUMMER:</v>
      </c>
      <c r="B126" s="4" t="str">
        <f>'DISCIPLINE PLAN TOTALS'!B63</f>
        <v>CIS/CNT/CS/ELEC</v>
      </c>
      <c r="C126" s="5">
        <f>'DISCIPLINE PLAN TOTALS'!D63</f>
        <v>1.826</v>
      </c>
      <c r="D126" s="5">
        <f>'DISCIPLINE PLAN TOTALS'!E63</f>
        <v>1.2743333333333333</v>
      </c>
      <c r="E126" s="5">
        <f>'DISCIPLINE PLAN TOTALS'!F63</f>
        <v>-0.5516666666666667</v>
      </c>
      <c r="F126" s="6">
        <f>'DISCIPLINE PLAN TOTALS'!G63</f>
        <v>24.78129718226643</v>
      </c>
      <c r="G126" s="7">
        <f>'DISCIPLINE PLAN TOTALS'!H63</f>
        <v>585.8145676427079</v>
      </c>
    </row>
    <row r="127" spans="1:7" ht="12.75">
      <c r="A127" s="4" t="str">
        <f>'DISCIPLINE PLAN TOTALS'!C43</f>
        <v>SUMMER:</v>
      </c>
      <c r="B127" s="4" t="str">
        <f>'DISCIPLINE PLAN TOTALS'!B66</f>
        <v>ECD</v>
      </c>
      <c r="C127" s="5">
        <f>'DISCIPLINE PLAN TOTALS'!D66</f>
        <v>0.13333333333333333</v>
      </c>
      <c r="D127" s="5">
        <f>'DISCIPLINE PLAN TOTALS'!E66</f>
        <v>0</v>
      </c>
      <c r="E127" s="5">
        <f>'DISCIPLINE PLAN TOTALS'!F66</f>
        <v>-0.13333333333333333</v>
      </c>
      <c r="F127" s="6">
        <f>'DISCIPLINE PLAN TOTALS'!G66</f>
        <v>0</v>
      </c>
      <c r="G127" s="7">
        <f>'DISCIPLINE PLAN TOTALS'!H66</f>
        <v>0</v>
      </c>
    </row>
    <row r="128" spans="1:7" ht="12.75">
      <c r="A128" s="4" t="str">
        <f>'DISCIPLINE PLAN TOTALS'!C46</f>
        <v>SUMMER:</v>
      </c>
      <c r="B128" s="4" t="str">
        <f>'DISCIPLINE PLAN TOTALS'!B69</f>
        <v>ECON</v>
      </c>
      <c r="C128" s="5">
        <f>'DISCIPLINE PLAN TOTALS'!D69</f>
        <v>0.8</v>
      </c>
      <c r="D128" s="5">
        <f>'DISCIPLINE PLAN TOTALS'!E69</f>
        <v>0.8</v>
      </c>
      <c r="E128" s="5">
        <f>'DISCIPLINE PLAN TOTALS'!F69</f>
        <v>0</v>
      </c>
      <c r="F128" s="6">
        <f>'DISCIPLINE PLAN TOTALS'!G69</f>
        <v>18.35857142857143</v>
      </c>
      <c r="G128" s="7">
        <f>'DISCIPLINE PLAN TOTALS'!H69</f>
        <v>693.7321428571428</v>
      </c>
    </row>
    <row r="129" spans="1:7" ht="12.75">
      <c r="A129" s="4" t="str">
        <f>'DISCIPLINE PLAN TOTALS'!C49</f>
        <v>SUMMER:</v>
      </c>
      <c r="B129" s="4" t="str">
        <f>'DISCIPLINE PLAN TOTALS'!B109</f>
        <v>EMS</v>
      </c>
      <c r="C129" s="5">
        <f>'DISCIPLINE PLAN TOTALS'!D109</f>
        <v>0.46799999999999997</v>
      </c>
      <c r="D129" s="5">
        <f>'DISCIPLINE PLAN TOTALS'!E109</f>
        <v>0.283</v>
      </c>
      <c r="E129" s="5">
        <f>'DISCIPLINE PLAN TOTALS'!F109</f>
        <v>-0.185</v>
      </c>
      <c r="F129" s="6">
        <f>'DISCIPLINE PLAN TOTALS'!G109</f>
        <v>6.8931818181818185</v>
      </c>
      <c r="G129" s="7">
        <f>'DISCIPLINE PLAN TOTALS'!H109</f>
        <v>730.0032123353678</v>
      </c>
    </row>
    <row r="130" spans="1:7" ht="12.75">
      <c r="A130" s="4" t="str">
        <f>'DISCIPLINE PLAN TOTALS'!C54</f>
        <v>SUMMER:</v>
      </c>
      <c r="B130" s="4" t="str">
        <f>'DISCIPLINE PLAN TOTALS'!B12</f>
        <v>ENG</v>
      </c>
      <c r="C130" s="5">
        <f>'DISCIPLINE PLAN TOTALS'!D12</f>
        <v>4</v>
      </c>
      <c r="D130" s="5">
        <f>'DISCIPLINE PLAN TOTALS'!E12</f>
        <v>3.25</v>
      </c>
      <c r="E130" s="5">
        <f>'DISCIPLINE PLAN TOTALS'!F12</f>
        <v>-0.75</v>
      </c>
      <c r="F130" s="6">
        <f>'DISCIPLINE PLAN TOTALS'!G12</f>
        <v>42.634371511691874</v>
      </c>
      <c r="G130" s="7">
        <f>'DISCIPLINE PLAN TOTALS'!H12</f>
        <v>396.03808213690985</v>
      </c>
    </row>
    <row r="131" spans="1:7" ht="12.75">
      <c r="A131" s="4" t="str">
        <f>'DISCIPLINE PLAN TOTALS'!C57</f>
        <v>SUMMER:</v>
      </c>
      <c r="B131" s="4" t="str">
        <f>'DISCIPLINE PLAN TOTALS'!B15</f>
        <v>ESL</v>
      </c>
      <c r="C131" s="5">
        <f>'DISCIPLINE PLAN TOTALS'!D15</f>
        <v>0.18333333333333332</v>
      </c>
      <c r="D131" s="5">
        <f>'DISCIPLINE PLAN TOTALS'!E15</f>
        <v>0</v>
      </c>
      <c r="E131" s="5">
        <f>'DISCIPLINE PLAN TOTALS'!F15</f>
        <v>-0.18333333333333332</v>
      </c>
      <c r="F131" s="6">
        <f>'DISCIPLINE PLAN TOTALS'!G15</f>
        <v>0</v>
      </c>
      <c r="G131" s="7">
        <f>'DISCIPLINE PLAN TOTALS'!H15</f>
        <v>0</v>
      </c>
    </row>
    <row r="132" spans="1:7" ht="12.75">
      <c r="A132" s="4" t="str">
        <f>'DISCIPLINE PLAN TOTALS'!C60</f>
        <v>SUMMER:</v>
      </c>
      <c r="B132" s="4" t="str">
        <f>'DISCIPLINE PLAN TOTALS'!B18</f>
        <v>FREN</v>
      </c>
      <c r="C132" s="5">
        <f>'DISCIPLINE PLAN TOTALS'!D18</f>
        <v>0.333</v>
      </c>
      <c r="D132" s="5">
        <f>'DISCIPLINE PLAN TOTALS'!E18</f>
        <v>0</v>
      </c>
      <c r="E132" s="5">
        <f>'DISCIPLINE PLAN TOTALS'!F18</f>
        <v>-0.333</v>
      </c>
      <c r="F132" s="6">
        <f>'DISCIPLINE PLAN TOTALS'!G18</f>
        <v>0</v>
      </c>
      <c r="G132" s="7">
        <f>'DISCIPLINE PLAN TOTALS'!H18</f>
        <v>303.30330330330327</v>
      </c>
    </row>
    <row r="133" spans="1:7" ht="12.75">
      <c r="A133" s="4" t="str">
        <f>'DISCIPLINE PLAN TOTALS'!C63</f>
        <v>SUMMER:</v>
      </c>
      <c r="B133" s="4" t="str">
        <f>'DISCIPLINE PLAN TOTALS'!B114</f>
        <v>FST</v>
      </c>
      <c r="C133" s="5">
        <f>'DISCIPLINE PLAN TOTALS'!D114</f>
        <v>0.8866666666666666</v>
      </c>
      <c r="D133" s="5">
        <f>'DISCIPLINE PLAN TOTALS'!E114</f>
        <v>0.674</v>
      </c>
      <c r="E133" s="5">
        <f>'DISCIPLINE PLAN TOTALS'!F114</f>
        <v>-0.21266666666666656</v>
      </c>
      <c r="F133" s="6">
        <f>'DISCIPLINE PLAN TOTALS'!G114</f>
        <v>16.17749072356215</v>
      </c>
      <c r="G133" s="7">
        <f>'DISCIPLINE PLAN TOTALS'!H114</f>
        <v>724.9295321041824</v>
      </c>
    </row>
    <row r="134" spans="1:7" ht="12.75">
      <c r="A134" s="4" t="str">
        <f>'DISCIPLINE PLAN TOTALS'!C66</f>
        <v>SUMMER:</v>
      </c>
      <c r="B134" s="4" t="str">
        <f>'DISCIPLINE PLAN TOTALS'!B117</f>
        <v>GEOG</v>
      </c>
      <c r="C134" s="5">
        <f>'DISCIPLINE PLAN TOTALS'!D117</f>
        <v>0.2</v>
      </c>
      <c r="D134" s="5">
        <f>'DISCIPLINE PLAN TOTALS'!E117</f>
        <v>0.2</v>
      </c>
      <c r="E134" s="5">
        <f>'DISCIPLINE PLAN TOTALS'!F117</f>
        <v>0</v>
      </c>
      <c r="F134" s="6">
        <f>'DISCIPLINE PLAN TOTALS'!G117</f>
        <v>4.5140625</v>
      </c>
      <c r="G134" s="7">
        <f>'DISCIPLINE PLAN TOTALS'!H117</f>
        <v>675</v>
      </c>
    </row>
    <row r="135" spans="1:7" ht="12.75">
      <c r="A135" s="4" t="str">
        <f>'DISCIPLINE PLAN TOTALS'!C69</f>
        <v>SUMMER:</v>
      </c>
      <c r="B135" s="4" t="str">
        <f>'DISCIPLINE PLAN TOTALS'!B120</f>
        <v>GEOL</v>
      </c>
      <c r="C135" s="5">
        <f>'DISCIPLINE PLAN TOTALS'!D120</f>
        <v>0.2</v>
      </c>
      <c r="D135" s="5">
        <f>'DISCIPLINE PLAN TOTALS'!E120</f>
        <v>0.2</v>
      </c>
      <c r="E135" s="5">
        <f>'DISCIPLINE PLAN TOTALS'!F120</f>
        <v>0</v>
      </c>
      <c r="F135" s="6">
        <f>'DISCIPLINE PLAN TOTALS'!G120</f>
        <v>4.32</v>
      </c>
      <c r="G135" s="7">
        <f>'DISCIPLINE PLAN TOTALS'!H120</f>
        <v>650</v>
      </c>
    </row>
    <row r="136" spans="1:7" ht="12.75">
      <c r="A136" s="4" t="str">
        <f>'DISCIPLINE PLAN TOTALS'!C72</f>
        <v>SUMMER:</v>
      </c>
      <c r="B136" s="4" t="str">
        <f>'DISCIPLINE PLAN TOTALS'!B72</f>
        <v>HIST</v>
      </c>
      <c r="C136" s="5">
        <f>'DISCIPLINE PLAN TOTALS'!D72</f>
        <v>2.12</v>
      </c>
      <c r="D136" s="5">
        <f>'DISCIPLINE PLAN TOTALS'!E72</f>
        <v>1.5999999999999999</v>
      </c>
      <c r="E136" s="5">
        <f>'DISCIPLINE PLAN TOTALS'!F72</f>
        <v>-0.5200000000000002</v>
      </c>
      <c r="F136" s="6">
        <f>'DISCIPLINE PLAN TOTALS'!G72</f>
        <v>36.23223147946543</v>
      </c>
      <c r="G136" s="7">
        <f>'DISCIPLINE PLAN TOTALS'!H72</f>
        <v>773.9838842520654</v>
      </c>
    </row>
    <row r="137" spans="1:7" ht="12.75">
      <c r="A137" s="4" t="str">
        <f>'DISCIPLINE PLAN TOTALS'!C79</f>
        <v>SUMMER:</v>
      </c>
      <c r="B137" s="4" t="str">
        <f>'DISCIPLINE PLAN TOTALS'!B138</f>
        <v>HLTH</v>
      </c>
      <c r="C137" s="5">
        <f>'DISCIPLINE PLAN TOTALS'!D138</f>
        <v>1</v>
      </c>
      <c r="D137" s="5">
        <f>'DISCIPLINE PLAN TOTALS'!E138</f>
        <v>0.8</v>
      </c>
      <c r="E137" s="5">
        <f>'DISCIPLINE PLAN TOTALS'!F138</f>
        <v>-0.19999999999999996</v>
      </c>
      <c r="F137" s="6">
        <f>'DISCIPLINE PLAN TOTALS'!G138</f>
        <v>19</v>
      </c>
      <c r="G137" s="7">
        <f>'DISCIPLINE PLAN TOTALS'!H138</f>
        <v>721.25</v>
      </c>
    </row>
    <row r="138" spans="1:7" ht="12.75">
      <c r="A138" s="4" t="str">
        <f>'DISCIPLINE PLAN TOTALS'!C82</f>
        <v>SUMMER:</v>
      </c>
      <c r="B138" s="4" t="str">
        <f>'DISCIPLINE PLAN TOTALS'!B21</f>
        <v>HUMN</v>
      </c>
      <c r="C138" s="5">
        <f>'DISCIPLINE PLAN TOTALS'!D21</f>
        <v>0.28</v>
      </c>
      <c r="D138" s="5">
        <f>'DISCIPLINE PLAN TOTALS'!E21</f>
        <v>0.4</v>
      </c>
      <c r="E138" s="5">
        <f>'DISCIPLINE PLAN TOTALS'!F21</f>
        <v>0.12</v>
      </c>
      <c r="F138" s="6">
        <f>'DISCIPLINE PLAN TOTALS'!G21</f>
        <v>9.25270935960591</v>
      </c>
      <c r="G138" s="7">
        <f>'DISCIPLINE PLAN TOTALS'!H21</f>
        <v>694.9255485893417</v>
      </c>
    </row>
    <row r="139" spans="1:7" ht="12.75">
      <c r="A139" s="4" t="str">
        <f>'DISCIPLINE PLAN TOTALS'!C85</f>
        <v>SUMMER:</v>
      </c>
      <c r="B139" s="4" t="str">
        <f>'DISCIPLINE PLAN TOTALS'!B26</f>
        <v>ITLN</v>
      </c>
      <c r="C139" s="5">
        <f>'DISCIPLINE PLAN TOTALS'!D26</f>
        <v>0.333</v>
      </c>
      <c r="D139" s="5">
        <f>'DISCIPLINE PLAN TOTALS'!E26</f>
        <v>0.333</v>
      </c>
      <c r="E139" s="5">
        <f>'DISCIPLINE PLAN TOTALS'!F26</f>
        <v>0</v>
      </c>
      <c r="F139" s="6">
        <f>'DISCIPLINE PLAN TOTALS'!G26</f>
        <v>4.56</v>
      </c>
      <c r="G139" s="7">
        <f>'DISCIPLINE PLAN TOTALS'!H26</f>
        <v>411.4114114114114</v>
      </c>
    </row>
    <row r="140" spans="1:7" ht="12.75">
      <c r="A140" s="4" t="str">
        <f>'DISCIPLINE PLAN TOTALS'!C89</f>
        <v>SUMMER:</v>
      </c>
      <c r="B140" s="4" t="str">
        <f>'DISCIPLINE PLAN TOTALS'!B125</f>
        <v>MATH</v>
      </c>
      <c r="C140" s="5">
        <f>'DISCIPLINE PLAN TOTALS'!D125</f>
        <v>5.825</v>
      </c>
      <c r="D140" s="5">
        <f>'DISCIPLINE PLAN TOTALS'!E125</f>
        <v>5.192</v>
      </c>
      <c r="E140" s="5">
        <f>'DISCIPLINE PLAN TOTALS'!F125</f>
        <v>-0.633</v>
      </c>
      <c r="F140" s="6">
        <f>'DISCIPLINE PLAN TOTALS'!G125</f>
        <v>95.20061429482845</v>
      </c>
      <c r="G140" s="7">
        <f>'DISCIPLINE PLAN TOTALS'!H125</f>
        <v>558.4719081969733</v>
      </c>
    </row>
    <row r="141" spans="1:7" ht="12.75">
      <c r="A141" s="4" t="str">
        <f>'DISCIPLINE PLAN TOTALS'!C92</f>
        <v>SUMMER:</v>
      </c>
      <c r="B141" s="4" t="str">
        <f>'DISCIPLINE PLAN TOTALS'!B29</f>
        <v>MSCM</v>
      </c>
      <c r="C141" s="5">
        <f>'DISCIPLINE PLAN TOTALS'!D29</f>
        <v>0.2</v>
      </c>
      <c r="D141" s="5">
        <f>'DISCIPLINE PLAN TOTALS'!E29</f>
        <v>0.2</v>
      </c>
      <c r="E141" s="5">
        <f>'DISCIPLINE PLAN TOTALS'!F29</f>
        <v>0</v>
      </c>
      <c r="F141" s="6">
        <f>'DISCIPLINE PLAN TOTALS'!G29</f>
        <v>3.8200000000000003</v>
      </c>
      <c r="G141" s="7">
        <f>'DISCIPLINE PLAN TOTALS'!H29</f>
        <v>575</v>
      </c>
    </row>
    <row r="142" spans="1:7" ht="12.75">
      <c r="A142" s="4" t="str">
        <f>'DISCIPLINE PLAN TOTALS'!C97</f>
        <v>SUMMER:</v>
      </c>
      <c r="B142" s="4" t="str">
        <f>'DISCIPLINE PLAN TOTALS'!B32</f>
        <v>MUS</v>
      </c>
      <c r="C142" s="5">
        <f>'DISCIPLINE PLAN TOTALS'!D32</f>
        <v>0.6</v>
      </c>
      <c r="D142" s="5">
        <f>'DISCIPLINE PLAN TOTALS'!E32</f>
        <v>0.4</v>
      </c>
      <c r="E142" s="5">
        <f>'DISCIPLINE PLAN TOTALS'!F32</f>
        <v>-0.19999999999999996</v>
      </c>
      <c r="F142" s="6">
        <f>'DISCIPLINE PLAN TOTALS'!G32</f>
        <v>8.969056603773584</v>
      </c>
      <c r="G142" s="7">
        <f>'DISCIPLINE PLAN TOTALS'!H32</f>
        <v>688.1132075471697</v>
      </c>
    </row>
    <row r="143" spans="1:7" ht="12.75">
      <c r="A143" s="4" t="str">
        <f>'DISCIPLINE PLAN TOTALS'!C100</f>
        <v>SUMMER:</v>
      </c>
      <c r="B143" s="4" t="str">
        <f>'DISCIPLINE PLAN TOTALS'!B143</f>
        <v>PE</v>
      </c>
      <c r="C143" s="5">
        <f>'DISCIPLINE PLAN TOTALS'!D143</f>
        <v>1.3419999999999996</v>
      </c>
      <c r="D143" s="5">
        <f>'DISCIPLINE PLAN TOTALS'!E143</f>
        <v>1.275</v>
      </c>
      <c r="E143" s="5">
        <f>'DISCIPLINE PLAN TOTALS'!F143</f>
        <v>-0.06699999999999973</v>
      </c>
      <c r="F143" s="6">
        <f>'DISCIPLINE PLAN TOTALS'!G143</f>
        <v>35.6</v>
      </c>
      <c r="G143" s="7">
        <f>'DISCIPLINE PLAN TOTALS'!H143</f>
        <v>854.1176470588235</v>
      </c>
    </row>
    <row r="144" spans="1:7" ht="12.75">
      <c r="A144" s="4" t="str">
        <f>'DISCIPLINE PLAN TOTALS'!C103</f>
        <v>SUMMER:</v>
      </c>
      <c r="B144" s="4" t="str">
        <f>'DISCIPLINE PLAN TOTALS'!B35</f>
        <v>PHIL</v>
      </c>
      <c r="C144" s="5">
        <f>'DISCIPLINE PLAN TOTALS'!D35</f>
        <v>0.8</v>
      </c>
      <c r="D144" s="5">
        <f>'DISCIPLINE PLAN TOTALS'!E35</f>
        <v>0.4</v>
      </c>
      <c r="E144" s="5">
        <f>'DISCIPLINE PLAN TOTALS'!F35</f>
        <v>-0.4</v>
      </c>
      <c r="F144" s="6">
        <f>'DISCIPLINE PLAN TOTALS'!G35</f>
        <v>9.25303951367781</v>
      </c>
      <c r="G144" s="7">
        <f>'DISCIPLINE PLAN TOTALS'!H35</f>
        <v>693.7581415544942</v>
      </c>
    </row>
    <row r="145" spans="1:7" ht="12.75">
      <c r="A145" s="4" t="str">
        <f>'DISCIPLINE PLAN TOTALS'!C106</f>
        <v>SUMMER:</v>
      </c>
      <c r="B145" s="4" t="str">
        <f>'DISCIPLINE PLAN TOTALS'!B79</f>
        <v>POLI</v>
      </c>
      <c r="C145" s="5">
        <f>'DISCIPLINE PLAN TOTALS'!D79</f>
        <v>0.534</v>
      </c>
      <c r="D145" s="5">
        <f>'DISCIPLINE PLAN TOTALS'!E79</f>
        <v>0.534</v>
      </c>
      <c r="E145" s="5">
        <f>'DISCIPLINE PLAN TOTALS'!F79</f>
        <v>0</v>
      </c>
      <c r="F145" s="6">
        <f>'DISCIPLINE PLAN TOTALS'!G79</f>
        <v>12.341620879120878</v>
      </c>
      <c r="G145" s="7">
        <f>'DISCIPLINE PLAN TOTALS'!H79</f>
        <v>693.9128287442893</v>
      </c>
    </row>
    <row r="146" spans="1:7" ht="12.75">
      <c r="A146" s="4" t="str">
        <f>'DISCIPLINE PLAN TOTALS'!C109</f>
        <v>SUMMER:</v>
      </c>
      <c r="B146" s="4" t="str">
        <f>'DISCIPLINE PLAN TOTALS'!B155</f>
        <v>PSCN</v>
      </c>
      <c r="C146" s="5">
        <f>'DISCIPLINE PLAN TOTALS'!D155</f>
        <v>0.2</v>
      </c>
      <c r="D146" s="5">
        <f>'DISCIPLINE PLAN TOTALS'!E155</f>
        <v>0</v>
      </c>
      <c r="E146" s="5">
        <f>'DISCIPLINE PLAN TOTALS'!F155</f>
        <v>-0.2</v>
      </c>
      <c r="F146" s="6">
        <f>'DISCIPLINE PLAN TOTALS'!G155</f>
        <v>0</v>
      </c>
      <c r="G146" s="7">
        <f>'DISCIPLINE PLAN TOTALS'!H155</f>
        <v>0</v>
      </c>
    </row>
    <row r="147" spans="1:7" ht="12.75">
      <c r="A147" s="4" t="str">
        <f>'DISCIPLINE PLAN TOTALS'!C114</f>
        <v>SUMMER:</v>
      </c>
      <c r="B147" s="4" t="str">
        <f>'DISCIPLINE PLAN TOTALS'!B82</f>
        <v>PSYC</v>
      </c>
      <c r="C147" s="5">
        <f>'DISCIPLINE PLAN TOTALS'!D82</f>
        <v>1</v>
      </c>
      <c r="D147" s="5">
        <f>'DISCIPLINE PLAN TOTALS'!E82</f>
        <v>1</v>
      </c>
      <c r="E147" s="5">
        <f>'DISCIPLINE PLAN TOTALS'!F82</f>
        <v>0</v>
      </c>
      <c r="F147" s="6">
        <f>'DISCIPLINE PLAN TOTALS'!G82</f>
        <v>21.58223764113175</v>
      </c>
      <c r="G147" s="7">
        <f>'DISCIPLINE PLAN TOTALS'!H82</f>
        <v>654.9455377625837</v>
      </c>
    </row>
    <row r="148" spans="1:7" ht="12.75">
      <c r="A148" s="4" t="str">
        <f>'DISCIPLINE PLAN TOTALS'!C117</f>
        <v>SUMMER:</v>
      </c>
      <c r="B148" s="4" t="str">
        <f>'DISCIPLINE PLAN TOTALS'!B146</f>
        <v>QUEST</v>
      </c>
      <c r="C148" s="5">
        <f>'DISCIPLINE PLAN TOTALS'!D146</f>
        <v>0.3003333333333333</v>
      </c>
      <c r="D148" s="5">
        <f>'DISCIPLINE PLAN TOTALS'!E146</f>
        <v>0.22533333333333333</v>
      </c>
      <c r="E148" s="5">
        <f>'DISCIPLINE PLAN TOTALS'!F146</f>
        <v>-0.07499999999999996</v>
      </c>
      <c r="F148" s="6">
        <f>'DISCIPLINE PLAN TOTALS'!G146</f>
        <v>5.82</v>
      </c>
      <c r="G148" s="7">
        <f>'DISCIPLINE PLAN TOTALS'!H146</f>
        <v>776.6272189349113</v>
      </c>
    </row>
    <row r="149" spans="1:7" ht="12.75">
      <c r="A149" s="4" t="str">
        <f>'DISCIPLINE PLAN TOTALS'!C120</f>
        <v>SUMMER:</v>
      </c>
      <c r="B149" s="4" t="str">
        <f>'DISCIPLINE PLAN TOTALS'!B40</f>
        <v>RELS</v>
      </c>
      <c r="C149" s="5">
        <f>'DISCIPLINE PLAN TOTALS'!D40</f>
        <v>0.6</v>
      </c>
      <c r="D149" s="5">
        <f>'DISCIPLINE PLAN TOTALS'!E40</f>
        <v>0.2</v>
      </c>
      <c r="E149" s="5">
        <f>'DISCIPLINE PLAN TOTALS'!F40</f>
        <v>-0.39999999999999997</v>
      </c>
      <c r="F149" s="6">
        <f>'DISCIPLINE PLAN TOTALS'!G40</f>
        <v>4.62</v>
      </c>
      <c r="G149" s="7">
        <f>'DISCIPLINE PLAN TOTALS'!H40</f>
        <v>695</v>
      </c>
    </row>
    <row r="150" spans="1:7" ht="12.75">
      <c r="A150" s="4" t="str">
        <f>'DISCIPLINE PLAN TOTALS'!C125</f>
        <v>SUMMER:</v>
      </c>
      <c r="B150" s="4" t="str">
        <f>'DISCIPLINE PLAN TOTALS'!B85</f>
        <v>SOC</v>
      </c>
      <c r="C150" s="5">
        <f>'DISCIPLINE PLAN TOTALS'!D85</f>
        <v>1.2</v>
      </c>
      <c r="D150" s="5">
        <f>'DISCIPLINE PLAN TOTALS'!E85</f>
        <v>1</v>
      </c>
      <c r="E150" s="5">
        <f>'DISCIPLINE PLAN TOTALS'!F85</f>
        <v>-0.19999999999999996</v>
      </c>
      <c r="F150" s="6">
        <f>'DISCIPLINE PLAN TOTALS'!G85</f>
        <v>22.313823518671796</v>
      </c>
      <c r="G150" s="7">
        <f>'DISCIPLINE PLAN TOTALS'!H85</f>
        <v>678.2912533994561</v>
      </c>
    </row>
    <row r="151" spans="1:7" ht="12.75">
      <c r="A151" s="4" t="str">
        <f>'DISCIPLINE PLAN TOTALS'!C134</f>
        <v>SUMMER:</v>
      </c>
      <c r="B151" s="4" t="str">
        <f>'DISCIPLINE PLAN TOTALS'!B43</f>
        <v>SPAN</v>
      </c>
      <c r="C151" s="5">
        <f>'DISCIPLINE PLAN TOTALS'!D43</f>
        <v>0.6663333333333333</v>
      </c>
      <c r="D151" s="5">
        <f>'DISCIPLINE PLAN TOTALS'!E43</f>
        <v>0.666</v>
      </c>
      <c r="E151" s="5">
        <f>'DISCIPLINE PLAN TOTALS'!F43</f>
        <v>-0.0003333333333332966</v>
      </c>
      <c r="F151" s="6">
        <f>'DISCIPLINE PLAN TOTALS'!G43</f>
        <v>8.537864923747279</v>
      </c>
      <c r="G151" s="7">
        <f>'DISCIPLINE PLAN TOTALS'!H43</f>
        <v>391.5680386268622</v>
      </c>
    </row>
    <row r="152" spans="1:7" ht="12.75">
      <c r="A152" s="4" t="str">
        <f>'DISCIPLINE PLAN TOTALS'!C138</f>
        <v>SUMMER:</v>
      </c>
      <c r="B152" s="4" t="str">
        <f>'DISCIPLINE PLAN TOTALS'!B46</f>
        <v>SPCH</v>
      </c>
      <c r="C152" s="5">
        <f>'DISCIPLINE PLAN TOTALS'!D46</f>
        <v>0.8</v>
      </c>
      <c r="D152" s="5">
        <f>'DISCIPLINE PLAN TOTALS'!E46</f>
        <v>0.8</v>
      </c>
      <c r="E152" s="5">
        <f>'DISCIPLINE PLAN TOTALS'!F46</f>
        <v>0</v>
      </c>
      <c r="F152" s="6">
        <f>'DISCIPLINE PLAN TOTALS'!G46</f>
        <v>11.768642142062609</v>
      </c>
      <c r="G152" s="7">
        <f>'DISCIPLINE PLAN TOTALS'!H46</f>
        <v>455.08620689655174</v>
      </c>
    </row>
    <row r="153" spans="1:7" ht="12.75">
      <c r="A153" s="4" t="str">
        <f>'DISCIPLINE PLAN TOTALS'!C143</f>
        <v>SUMMER:</v>
      </c>
      <c r="B153" s="4" t="str">
        <f>'DISCIPLINE PLAN TOTALS'!B49</f>
        <v>THEA</v>
      </c>
      <c r="C153" s="5">
        <f>'DISCIPLINE PLAN TOTALS'!D49</f>
        <v>1.8</v>
      </c>
      <c r="D153" s="5">
        <f>'DISCIPLINE PLAN TOTALS'!E49</f>
        <v>0.4</v>
      </c>
      <c r="E153" s="5">
        <f>'DISCIPLINE PLAN TOTALS'!F49</f>
        <v>-1.4</v>
      </c>
      <c r="F153" s="6">
        <f>'DISCIPLINE PLAN TOTALS'!G49</f>
        <v>11.953125</v>
      </c>
      <c r="G153" s="7">
        <f>'DISCIPLINE PLAN TOTALS'!H49</f>
        <v>925.78125</v>
      </c>
    </row>
    <row r="154" spans="1:7" ht="12.75">
      <c r="A154" s="4" t="str">
        <f>'DISCIPLINE PLAN TOTALS'!C146</f>
        <v>SUMMER:</v>
      </c>
      <c r="B154" s="4" t="str">
        <f>'DISCIPLINE PLAN TOTALS'!B134</f>
        <v>VWT</v>
      </c>
      <c r="C154" s="5">
        <f>'DISCIPLINE PLAN TOTALS'!D134</f>
        <v>0.283</v>
      </c>
      <c r="D154" s="5">
        <f>'DISCIPLINE PLAN TOTALS'!E134</f>
        <v>0.28300000000000003</v>
      </c>
      <c r="E154" s="5">
        <f>'DISCIPLINE PLAN TOTALS'!F134</f>
        <v>0</v>
      </c>
      <c r="F154" s="6">
        <f>'DISCIPLINE PLAN TOTALS'!G134</f>
        <v>4.28</v>
      </c>
      <c r="G154" s="7">
        <f>'DISCIPLINE PLAN TOTALS'!H134</f>
        <v>452.29681978798584</v>
      </c>
    </row>
    <row r="155" spans="1:7" ht="12.75">
      <c r="A155" s="4" t="str">
        <f>'DISCIPLINE PLAN TOTALS'!C155</f>
        <v>SUMMER:</v>
      </c>
      <c r="B155" s="4" t="str">
        <f>'DISCIPLINE PLAN TOTALS'!B89</f>
        <v>WLDT</v>
      </c>
      <c r="C155" s="5">
        <f>'DISCIPLINE PLAN TOTALS'!D89</f>
        <v>0.3</v>
      </c>
      <c r="D155" s="5">
        <f>'DISCIPLINE PLAN TOTALS'!E89</f>
        <v>0</v>
      </c>
      <c r="E155" s="5">
        <f>'DISCIPLINE PLAN TOTALS'!F89</f>
        <v>-0.3</v>
      </c>
      <c r="F155" s="6">
        <f>'DISCIPLINE PLAN TOTALS'!G89</f>
        <v>0</v>
      </c>
      <c r="G155" s="7">
        <f>'DISCIPLINE PLAN TOTALS'!H89</f>
        <v>0</v>
      </c>
    </row>
    <row r="156" spans="1:7" ht="12.75">
      <c r="A156" s="15" t="s">
        <v>21</v>
      </c>
      <c r="B156" s="15" t="s">
        <v>24</v>
      </c>
      <c r="C156" s="16">
        <f>SUM(C116:C155)</f>
        <v>37.53699999999999</v>
      </c>
      <c r="D156" s="16">
        <f>SUM(D116:D155)</f>
        <v>28.062666666666658</v>
      </c>
      <c r="E156" s="16">
        <f>SUM(E116:E155)</f>
        <v>-9.474333333333336</v>
      </c>
      <c r="F156" s="17">
        <f>SUM(F116:F155)</f>
        <v>533.5682075733869</v>
      </c>
      <c r="G156" s="15"/>
    </row>
    <row r="157" spans="1:7" ht="12.75">
      <c r="A157" s="4"/>
      <c r="B157" s="4" t="str">
        <f>'DISCIPLINE PLAN TOTALS'!B135</f>
        <v>Non-Credit</v>
      </c>
      <c r="C157" s="5">
        <f>'DISCIPLINE PLAN TOTALS'!D135</f>
        <v>1.9473333333333336</v>
      </c>
      <c r="D157" s="5">
        <f>'DISCIPLINE PLAN TOTALS'!E135</f>
        <v>1.9473333333333336</v>
      </c>
      <c r="E157" s="5">
        <f>'DISCIPLINE PLAN TOTALS'!F135</f>
        <v>0</v>
      </c>
      <c r="F157" s="6">
        <f>'DISCIPLINE PLAN TOTALS'!G135</f>
        <v>16.738636363636363</v>
      </c>
      <c r="G157" s="7">
        <f>'DISCIPLINE PLAN TOTALS'!H135</f>
        <v>257.6172543649435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zoomScale="160" zoomScaleNormal="160" zoomScalePageLayoutView="0" workbookViewId="0" topLeftCell="A1">
      <pane ySplit="1" topLeftCell="A143" activePane="bottomLeft" state="frozen"/>
      <selection pane="topLeft" activeCell="A1" sqref="A1"/>
      <selection pane="bottomLeft" activeCell="E157" sqref="E157"/>
    </sheetView>
  </sheetViews>
  <sheetFormatPr defaultColWidth="9.140625" defaultRowHeight="12.75"/>
  <cols>
    <col min="2" max="2" width="18.8515625" style="0" customWidth="1"/>
    <col min="3" max="3" width="11.421875" style="0" customWidth="1"/>
    <col min="4" max="4" width="11.421875" style="5" customWidth="1"/>
    <col min="5" max="5" width="12.140625" style="1" customWidth="1"/>
    <col min="6" max="6" width="8.7109375" style="1" customWidth="1"/>
    <col min="7" max="7" width="10.8515625" style="2" bestFit="1" customWidth="1"/>
    <col min="8" max="8" width="9.140625" style="3" customWidth="1"/>
  </cols>
  <sheetData>
    <row r="1" spans="1:8" ht="12.75">
      <c r="A1" s="9" t="str">
        <f>'[1]Sheet1'!H1</f>
        <v>DIV</v>
      </c>
      <c r="B1" s="9" t="str">
        <f>'[1]Sheet1'!J1</f>
        <v>Dept.</v>
      </c>
      <c r="C1" s="9" t="str">
        <f>'[1]Sheet1'!I1</f>
        <v>Term</v>
      </c>
      <c r="D1" s="9" t="s">
        <v>19</v>
      </c>
      <c r="E1" s="10" t="s">
        <v>10</v>
      </c>
      <c r="F1" s="10" t="s">
        <v>20</v>
      </c>
      <c r="G1" s="9" t="s">
        <v>0</v>
      </c>
      <c r="H1" s="9" t="s">
        <v>1</v>
      </c>
    </row>
    <row r="2" spans="1:8" ht="12.75">
      <c r="A2" s="4" t="str">
        <f>'[1]Sheet1'!H5</f>
        <v>A&amp;C</v>
      </c>
      <c r="B2" s="4" t="str">
        <f>'[1]Sheet1'!J5</f>
        <v>ART</v>
      </c>
      <c r="C2" s="4" t="str">
        <f>'[1]Sheet1'!I5</f>
        <v>FALL:</v>
      </c>
      <c r="D2" s="5">
        <v>3.1516666666666673</v>
      </c>
      <c r="E2" s="5">
        <f>'[1]Sheet1'!L5</f>
        <v>3.3676666666666675</v>
      </c>
      <c r="F2" s="5">
        <f>E2-D2</f>
        <v>0.2160000000000002</v>
      </c>
      <c r="G2" s="6">
        <f>'[1]Sheet1'!P5</f>
        <v>62.13895569958188</v>
      </c>
      <c r="H2" s="7">
        <f>'[1]Sheet1'!R5</f>
        <v>570.6066227533819</v>
      </c>
    </row>
    <row r="3" spans="1:8" ht="12.75">
      <c r="A3" s="4" t="str">
        <f>'[1]Sheet1'!H7</f>
        <v>A&amp;C</v>
      </c>
      <c r="B3" s="4" t="str">
        <f>'[1]Sheet1'!J59</f>
        <v>ART</v>
      </c>
      <c r="C3" s="4" t="str">
        <f>'[1]Sheet1'!I59</f>
        <v>Spring:</v>
      </c>
      <c r="D3" s="5">
        <v>3.1710000000000003</v>
      </c>
      <c r="E3" s="5">
        <f>'[1]Sheet1'!L59</f>
        <v>2.4850000000000003</v>
      </c>
      <c r="F3" s="5">
        <f aca="true" t="shared" si="0" ref="F3:F66">E3-D3</f>
        <v>-0.6859999999999999</v>
      </c>
      <c r="G3" s="6">
        <f>'[1]Sheet1'!P59</f>
        <v>46.013043423845566</v>
      </c>
      <c r="H3" s="7">
        <f>'[1]Sheet1'!R59</f>
        <v>579.476861167002</v>
      </c>
    </row>
    <row r="4" spans="1:8" ht="12.75">
      <c r="A4" s="4" t="str">
        <f>'[1]Sheet1'!H9</f>
        <v>A&amp;C</v>
      </c>
      <c r="B4" s="4" t="str">
        <f>'[1]Sheet1'!J112</f>
        <v>ART</v>
      </c>
      <c r="C4" s="4" t="str">
        <f>'[1]Sheet1'!I112</f>
        <v>SUMMER:</v>
      </c>
      <c r="D4" s="5">
        <v>0.933</v>
      </c>
      <c r="E4" s="5">
        <f>'[1]Sheet1'!L112</f>
        <v>0.4</v>
      </c>
      <c r="F4" s="5">
        <f t="shared" si="0"/>
        <v>-0.533</v>
      </c>
      <c r="G4" s="6">
        <f>'[1]Sheet1'!P112</f>
        <v>9.538</v>
      </c>
      <c r="H4" s="7">
        <f>'[1]Sheet1'!R112</f>
        <v>717.2499999999999</v>
      </c>
    </row>
    <row r="5" spans="1:8" ht="12.75">
      <c r="A5" s="4" t="str">
        <f>'[1]Sheet1'!H10</f>
        <v>A&amp;C</v>
      </c>
      <c r="B5" s="4" t="str">
        <f>'[1]Sheet1'!J18</f>
        <v>ASL</v>
      </c>
      <c r="C5" s="4" t="str">
        <f>'[1]Sheet1'!I18</f>
        <v>FALL:</v>
      </c>
      <c r="D5" s="5">
        <v>0.8</v>
      </c>
      <c r="E5" s="5">
        <f>'[1]Sheet1'!L18</f>
        <v>0.8</v>
      </c>
      <c r="F5" s="5">
        <f t="shared" si="0"/>
        <v>0</v>
      </c>
      <c r="G5" s="6">
        <f>'[1]Sheet1'!P18</f>
        <v>14.402439024390244</v>
      </c>
      <c r="H5" s="7">
        <f>'[1]Sheet1'!R18</f>
        <v>543.75</v>
      </c>
    </row>
    <row r="6" spans="1:8" ht="12.75">
      <c r="A6" s="4" t="str">
        <f>'[1]Sheet1'!H11</f>
        <v>A&amp;C</v>
      </c>
      <c r="B6" s="4" t="str">
        <f>'[1]Sheet1'!J72</f>
        <v>ASL</v>
      </c>
      <c r="C6" s="4" t="str">
        <f>'[1]Sheet1'!I72</f>
        <v>Spring:</v>
      </c>
      <c r="D6" s="5">
        <v>0.8</v>
      </c>
      <c r="E6" s="5">
        <f>'[1]Sheet1'!L72</f>
        <v>0.8</v>
      </c>
      <c r="F6" s="5">
        <f t="shared" si="0"/>
        <v>0</v>
      </c>
      <c r="G6" s="6">
        <f>'[1]Sheet1'!P72</f>
        <v>13.91304347826087</v>
      </c>
      <c r="H6" s="7">
        <f>'[1]Sheet1'!R72</f>
        <v>525</v>
      </c>
    </row>
    <row r="7" spans="1:8" ht="12.75">
      <c r="A7" s="4" t="str">
        <f>'[1]Sheet1'!H12</f>
        <v>A&amp;C</v>
      </c>
      <c r="B7" s="4" t="str">
        <f>'[1]Sheet1'!J121</f>
        <v>ASL</v>
      </c>
      <c r="C7" s="4" t="str">
        <f>'[1]Sheet1'!I121</f>
        <v>SUMMER:</v>
      </c>
      <c r="D7" s="5">
        <v>0.4</v>
      </c>
      <c r="E7" s="5">
        <f>'[1]Sheet1'!L121</f>
        <v>0.2</v>
      </c>
      <c r="F7" s="5">
        <f t="shared" si="0"/>
        <v>-0.2</v>
      </c>
      <c r="G7" s="6">
        <f>'[1]Sheet1'!P121</f>
        <v>3.923809523809524</v>
      </c>
      <c r="H7" s="7">
        <f>'[1]Sheet1'!R121</f>
        <v>604.7619047619047</v>
      </c>
    </row>
    <row r="8" spans="1:8" ht="12.75">
      <c r="A8" s="4" t="str">
        <f>'[1]Sheet1'!H13</f>
        <v>A&amp;C</v>
      </c>
      <c r="B8" s="4" t="str">
        <f>'[1]Sheet1'!J7</f>
        <v>DANC</v>
      </c>
      <c r="C8" s="4" t="str">
        <f>'[1]Sheet1'!I7</f>
        <v>FALL:</v>
      </c>
      <c r="D8" s="5">
        <v>0.616</v>
      </c>
      <c r="E8" s="5">
        <f>'[1]Sheet1'!L7</f>
        <v>0.616</v>
      </c>
      <c r="F8" s="5">
        <f t="shared" si="0"/>
        <v>0</v>
      </c>
      <c r="G8" s="6">
        <f>'[1]Sheet1'!P7</f>
        <v>10</v>
      </c>
      <c r="H8" s="7">
        <f>'[1]Sheet1'!R7</f>
        <v>487.012987012987</v>
      </c>
    </row>
    <row r="9" spans="1:8" ht="12.75">
      <c r="A9" s="4" t="str">
        <f>'[1]Sheet1'!H14</f>
        <v>A&amp;C</v>
      </c>
      <c r="B9" s="4" t="str">
        <f>'[1]Sheet1'!J61</f>
        <v>DANC</v>
      </c>
      <c r="C9" s="4" t="str">
        <f>'[1]Sheet1'!I61</f>
        <v>Spring:</v>
      </c>
      <c r="D9" s="5">
        <v>0.616</v>
      </c>
      <c r="E9" s="5">
        <f>'[1]Sheet1'!L61</f>
        <v>0.617</v>
      </c>
      <c r="F9" s="5">
        <f t="shared" si="0"/>
        <v>0.0010000000000000009</v>
      </c>
      <c r="G9" s="6">
        <f>'[1]Sheet1'!P61</f>
        <v>10.5</v>
      </c>
      <c r="H9" s="7">
        <f>'[1]Sheet1'!R61</f>
        <v>510.5348460291734</v>
      </c>
    </row>
    <row r="10" spans="1:8" ht="12.75">
      <c r="A10" s="4" t="str">
        <f>'[1]Sheet1'!H15</f>
        <v>A&amp;C</v>
      </c>
      <c r="B10" s="4" t="str">
        <f>'[1]Sheet1'!J9</f>
        <v>ENG</v>
      </c>
      <c r="C10" s="4" t="str">
        <f>'[1]Sheet1'!I9</f>
        <v>FALL:</v>
      </c>
      <c r="D10" s="5">
        <v>22.818000000000012</v>
      </c>
      <c r="E10" s="5">
        <f>'[1]Sheet1'!L9</f>
        <v>22.968000000000014</v>
      </c>
      <c r="F10" s="5">
        <f t="shared" si="0"/>
        <v>0.15000000000000213</v>
      </c>
      <c r="G10" s="6">
        <f>'[1]Sheet1'!P9</f>
        <v>304.68096211489296</v>
      </c>
      <c r="H10" s="7">
        <f>'[1]Sheet1'!R9</f>
        <v>402.5379570566006</v>
      </c>
    </row>
    <row r="11" spans="1:8" ht="12.75">
      <c r="A11" s="4" t="str">
        <f>'[1]Sheet1'!H16</f>
        <v>A&amp;C</v>
      </c>
      <c r="B11" s="4" t="str">
        <f>'[1]Sheet1'!J63</f>
        <v>ENG</v>
      </c>
      <c r="C11" s="4" t="str">
        <f>'[1]Sheet1'!I63</f>
        <v>Spring:</v>
      </c>
      <c r="D11" s="5">
        <v>22.535</v>
      </c>
      <c r="E11" s="5">
        <f>'[1]Sheet1'!L63</f>
        <v>22.31766666666668</v>
      </c>
      <c r="F11" s="5">
        <f t="shared" si="0"/>
        <v>-0.21733333333332183</v>
      </c>
      <c r="G11" s="6">
        <f>'[1]Sheet1'!P63</f>
        <v>305.72957871578376</v>
      </c>
      <c r="H11" s="7">
        <f>'[1]Sheet1'!R63</f>
        <v>417.06750776318694</v>
      </c>
    </row>
    <row r="12" spans="1:8" ht="12.75">
      <c r="A12" s="4" t="str">
        <f>'[1]Sheet1'!H17</f>
        <v>A&amp;C</v>
      </c>
      <c r="B12" s="4" t="str">
        <f>'[1]Sheet1'!J115</f>
        <v>ENG</v>
      </c>
      <c r="C12" s="4" t="str">
        <f>'[1]Sheet1'!I115</f>
        <v>SUMMER:</v>
      </c>
      <c r="D12" s="5">
        <v>4</v>
      </c>
      <c r="E12" s="5">
        <f>'[1]Sheet1'!L115</f>
        <v>3.25</v>
      </c>
      <c r="F12" s="5">
        <f t="shared" si="0"/>
        <v>-0.75</v>
      </c>
      <c r="G12" s="6">
        <f>'[1]Sheet1'!P115</f>
        <v>42.634371511691874</v>
      </c>
      <c r="H12" s="7">
        <f>'[1]Sheet1'!R115</f>
        <v>396.03808213690985</v>
      </c>
    </row>
    <row r="13" spans="1:8" ht="12.75">
      <c r="A13" s="4" t="str">
        <f>'[1]Sheet1'!H18</f>
        <v>A&amp;C</v>
      </c>
      <c r="B13" s="4" t="str">
        <f>'[1]Sheet1'!J10</f>
        <v>ESL</v>
      </c>
      <c r="C13" s="4" t="str">
        <f>'[1]Sheet1'!I10</f>
        <v>FALL:</v>
      </c>
      <c r="D13" s="5">
        <v>10.209000000000001</v>
      </c>
      <c r="E13" s="5">
        <f>'[1]Sheet1'!L10</f>
        <v>9.454</v>
      </c>
      <c r="F13" s="5">
        <f t="shared" si="0"/>
        <v>-0.7550000000000008</v>
      </c>
      <c r="G13" s="6">
        <f>'[1]Sheet1'!P10</f>
        <v>79.59704964638928</v>
      </c>
      <c r="H13" s="7">
        <f>'[1]Sheet1'!R10</f>
        <v>320.81652694005174</v>
      </c>
    </row>
    <row r="14" spans="1:8" ht="12.75">
      <c r="A14" s="4" t="str">
        <f>'[1]Sheet1'!H19</f>
        <v>A&amp;C</v>
      </c>
      <c r="B14" s="4" t="str">
        <f>'[1]Sheet1'!J64</f>
        <v>ESL</v>
      </c>
      <c r="C14" s="4" t="str">
        <f>'[1]Sheet1'!I64</f>
        <v>Spring:</v>
      </c>
      <c r="D14" s="5">
        <v>10.841333333333335</v>
      </c>
      <c r="E14" s="5">
        <f>'[1]Sheet1'!L64</f>
        <v>9.555</v>
      </c>
      <c r="F14" s="5">
        <f t="shared" si="0"/>
        <v>-1.286333333333335</v>
      </c>
      <c r="G14" s="6">
        <f>'[1]Sheet1'!P64</f>
        <v>78.75523059588586</v>
      </c>
      <c r="H14" s="7">
        <f>'[1]Sheet1'!R64</f>
        <v>304.0278520540622</v>
      </c>
    </row>
    <row r="15" spans="1:8" ht="12.75">
      <c r="A15" s="11" t="s">
        <v>5</v>
      </c>
      <c r="B15" s="11" t="s">
        <v>14</v>
      </c>
      <c r="C15" s="11" t="s">
        <v>21</v>
      </c>
      <c r="D15" s="5">
        <v>0.18333333333333332</v>
      </c>
      <c r="E15" s="5">
        <v>0</v>
      </c>
      <c r="F15" s="5">
        <f t="shared" si="0"/>
        <v>-0.18333333333333332</v>
      </c>
      <c r="G15" s="6">
        <v>0</v>
      </c>
      <c r="H15" s="7">
        <v>0</v>
      </c>
    </row>
    <row r="16" spans="1:8" ht="12.75">
      <c r="A16" s="4" t="str">
        <f>'[1]Sheet1'!H20</f>
        <v>A&amp;C</v>
      </c>
      <c r="B16" s="4" t="str">
        <f>'[1]Sheet1'!J20</f>
        <v>FREN</v>
      </c>
      <c r="C16" s="4" t="str">
        <f>'[1]Sheet1'!I20</f>
        <v>FALL:</v>
      </c>
      <c r="D16" s="5">
        <v>0.9326666666666668</v>
      </c>
      <c r="E16" s="5">
        <f>'[1]Sheet1'!L20</f>
        <v>0.6000000000000001</v>
      </c>
      <c r="F16" s="5">
        <f t="shared" si="0"/>
        <v>-0.33266666666666667</v>
      </c>
      <c r="G16" s="6">
        <f>'[1]Sheet1'!P20</f>
        <v>7.470000000000001</v>
      </c>
      <c r="H16" s="7">
        <f>'[1]Sheet1'!R20</f>
        <v>381.66666666666663</v>
      </c>
    </row>
    <row r="17" spans="1:8" ht="12.75">
      <c r="A17" s="4" t="str">
        <f>'[1]Sheet1'!H21</f>
        <v>A&amp;C</v>
      </c>
      <c r="B17" s="4" t="str">
        <f>'[1]Sheet1'!J74</f>
        <v>FREN</v>
      </c>
      <c r="C17" s="4" t="str">
        <f>'[1]Sheet1'!I74</f>
        <v>Spring:</v>
      </c>
      <c r="D17" s="5">
        <v>0.933</v>
      </c>
      <c r="E17" s="5">
        <f>'[1]Sheet1'!L74</f>
        <v>0.933</v>
      </c>
      <c r="F17" s="5">
        <f t="shared" si="0"/>
        <v>0</v>
      </c>
      <c r="G17" s="6">
        <f>'[1]Sheet1'!P74</f>
        <v>9.600000000000001</v>
      </c>
      <c r="H17" s="7">
        <f>'[1]Sheet1'!R74</f>
        <v>314.0407288317256</v>
      </c>
    </row>
    <row r="18" spans="1:8" ht="12.75">
      <c r="A18" s="11" t="s">
        <v>5</v>
      </c>
      <c r="B18" s="11" t="s">
        <v>15</v>
      </c>
      <c r="C18" s="11" t="s">
        <v>21</v>
      </c>
      <c r="D18" s="5">
        <v>0.333</v>
      </c>
      <c r="E18" s="5">
        <f>'[1]Sheet1'!$L$147</f>
        <v>0</v>
      </c>
      <c r="F18" s="5">
        <f t="shared" si="0"/>
        <v>-0.333</v>
      </c>
      <c r="G18" s="6">
        <f>'[1]Sheet1'!$P$147</f>
        <v>0</v>
      </c>
      <c r="H18" s="7">
        <f>'[1]Sheet1'!$R$147</f>
        <v>303.30330330330327</v>
      </c>
    </row>
    <row r="19" spans="1:8" ht="12.75">
      <c r="A19" s="4" t="str">
        <f>'[1]Sheet1'!H22</f>
        <v>A&amp;C</v>
      </c>
      <c r="B19" s="4" t="str">
        <f>'[1]Sheet1'!J11</f>
        <v>HUMN</v>
      </c>
      <c r="C19" s="4" t="str">
        <f>'[1]Sheet1'!I11</f>
        <v>FALL:</v>
      </c>
      <c r="D19" s="5">
        <v>1.4</v>
      </c>
      <c r="E19" s="5">
        <f>'[1]Sheet1'!L11</f>
        <v>1.2</v>
      </c>
      <c r="F19" s="5">
        <f t="shared" si="0"/>
        <v>-0.19999999999999996</v>
      </c>
      <c r="G19" s="6">
        <f>'[1]Sheet1'!P11</f>
        <v>26.555706521739133</v>
      </c>
      <c r="H19" s="7">
        <f>'[1]Sheet1'!R11</f>
        <v>666.1684782608696</v>
      </c>
    </row>
    <row r="20" spans="1:8" ht="12.75">
      <c r="A20" s="4" t="str">
        <f>'[1]Sheet1'!H23</f>
        <v>A&amp;C</v>
      </c>
      <c r="B20" s="4" t="str">
        <f>'[1]Sheet1'!J65</f>
        <v>HUMN</v>
      </c>
      <c r="C20" s="4" t="str">
        <f>'[1]Sheet1'!I65</f>
        <v>Spring:</v>
      </c>
      <c r="D20" s="5">
        <v>1.4</v>
      </c>
      <c r="E20" s="5">
        <f>'[1]Sheet1'!L65</f>
        <v>1.2</v>
      </c>
      <c r="F20" s="5">
        <f t="shared" si="0"/>
        <v>-0.19999999999999996</v>
      </c>
      <c r="G20" s="6">
        <f>'[1]Sheet1'!P65</f>
        <v>25.383096331310213</v>
      </c>
      <c r="H20" s="7">
        <f>'[1]Sheet1'!R65</f>
        <v>652.9255319148937</v>
      </c>
    </row>
    <row r="21" spans="1:8" ht="12.75">
      <c r="A21" s="4" t="str">
        <f>'[1]Sheet1'!H24</f>
        <v>A&amp;C</v>
      </c>
      <c r="B21" s="4" t="str">
        <f>'[1]Sheet1'!J116</f>
        <v>HUMN</v>
      </c>
      <c r="C21" s="4" t="str">
        <f>'[1]Sheet1'!I116</f>
        <v>SUMMER:</v>
      </c>
      <c r="D21" s="5">
        <v>0.28</v>
      </c>
      <c r="E21" s="5">
        <f>'[1]Sheet1'!L116</f>
        <v>0.4</v>
      </c>
      <c r="F21" s="5">
        <f t="shared" si="0"/>
        <v>0.12</v>
      </c>
      <c r="G21" s="6">
        <f>'[1]Sheet1'!P116</f>
        <v>9.25270935960591</v>
      </c>
      <c r="H21" s="7">
        <f>'[1]Sheet1'!R116</f>
        <v>694.9255485893417</v>
      </c>
    </row>
    <row r="22" spans="1:8" ht="12.75">
      <c r="A22" s="4" t="str">
        <f>'[1]Sheet1'!H28</f>
        <v>A&amp;C</v>
      </c>
      <c r="B22" s="4" t="str">
        <f>'[1]Sheet1'!J12</f>
        <v>INTD</v>
      </c>
      <c r="C22" s="4" t="str">
        <f>'[1]Sheet1'!I12</f>
        <v>FALL:</v>
      </c>
      <c r="D22" s="5">
        <v>1.2489999999999999</v>
      </c>
      <c r="E22" s="5">
        <f>'[1]Sheet1'!L12</f>
        <v>1.2489999999999999</v>
      </c>
      <c r="F22" s="5">
        <f t="shared" si="0"/>
        <v>0</v>
      </c>
      <c r="G22" s="6">
        <f>'[1]Sheet1'!P12</f>
        <v>18.477005444646096</v>
      </c>
      <c r="H22" s="7">
        <f>'[1]Sheet1'!R12</f>
        <v>452.3618895116093</v>
      </c>
    </row>
    <row r="23" spans="1:8" ht="12.75">
      <c r="A23" s="4" t="str">
        <f>'[1]Sheet1'!H59</f>
        <v>A&amp;C</v>
      </c>
      <c r="B23" s="4" t="str">
        <f>'[1]Sheet1'!J66</f>
        <v>INTD</v>
      </c>
      <c r="C23" s="4" t="str">
        <f>'[1]Sheet1'!I66</f>
        <v>Spring:</v>
      </c>
      <c r="D23" s="5">
        <v>1.4493333333333331</v>
      </c>
      <c r="E23" s="5">
        <f>'[1]Sheet1'!L66</f>
        <v>1.049</v>
      </c>
      <c r="F23" s="5">
        <f t="shared" si="0"/>
        <v>-0.4003333333333332</v>
      </c>
      <c r="G23" s="6">
        <f>'[1]Sheet1'!P66</f>
        <v>14.050089126559715</v>
      </c>
      <c r="H23" s="7">
        <f>'[1]Sheet1'!R66</f>
        <v>407.0543374642517</v>
      </c>
    </row>
    <row r="24" spans="1:8" ht="12.75">
      <c r="A24" s="4" t="str">
        <f>'[1]Sheet1'!H61</f>
        <v>A&amp;C</v>
      </c>
      <c r="B24" s="4" t="str">
        <f>'[1]Sheet1'!J21</f>
        <v>ITLN</v>
      </c>
      <c r="C24" s="4" t="str">
        <f>'[1]Sheet1'!I21</f>
        <v>FALL:</v>
      </c>
      <c r="D24" s="5">
        <v>0.9326666666666668</v>
      </c>
      <c r="E24" s="5">
        <f>'[1]Sheet1'!L21</f>
        <v>0.666</v>
      </c>
      <c r="F24" s="5">
        <f t="shared" si="0"/>
        <v>-0.2666666666666667</v>
      </c>
      <c r="G24" s="6">
        <f>'[1]Sheet1'!P21</f>
        <v>8.33</v>
      </c>
      <c r="H24" s="7">
        <f>'[1]Sheet1'!R21</f>
        <v>375.37537537537537</v>
      </c>
    </row>
    <row r="25" spans="1:8" ht="12.75">
      <c r="A25" s="4" t="str">
        <f>'[1]Sheet1'!H63</f>
        <v>A&amp;C</v>
      </c>
      <c r="B25" s="4" t="str">
        <f>'[1]Sheet1'!J22</f>
        <v>ITLN</v>
      </c>
      <c r="C25" s="11" t="s">
        <v>22</v>
      </c>
      <c r="D25" s="5">
        <v>0.666</v>
      </c>
      <c r="E25" s="5">
        <f>'[1]Sheet1'!L22</f>
        <v>0.666</v>
      </c>
      <c r="F25" s="5">
        <f t="shared" si="0"/>
        <v>0</v>
      </c>
      <c r="G25" s="6">
        <f>'[1]Sheet1'!P22</f>
        <v>8.33</v>
      </c>
      <c r="H25" s="7">
        <f>'[1]Sheet1'!R22</f>
        <v>375.37537537537537</v>
      </c>
    </row>
    <row r="26" spans="1:8" ht="12.75">
      <c r="A26" s="11" t="s">
        <v>5</v>
      </c>
      <c r="B26" s="11" t="s">
        <v>16</v>
      </c>
      <c r="C26" s="11" t="s">
        <v>21</v>
      </c>
      <c r="D26" s="5">
        <v>0.333</v>
      </c>
      <c r="E26" s="5">
        <f>'[1]Sheet1'!$L$148</f>
        <v>0.333</v>
      </c>
      <c r="F26" s="5">
        <f t="shared" si="0"/>
        <v>0</v>
      </c>
      <c r="G26" s="6">
        <f>'[1]Sheet1'!$P$148</f>
        <v>4.56</v>
      </c>
      <c r="H26" s="7">
        <f>'[1]Sheet1'!$R$148</f>
        <v>411.4114114114114</v>
      </c>
    </row>
    <row r="27" spans="1:8" ht="12.75">
      <c r="A27" s="4" t="str">
        <f>'[1]Sheet1'!H64</f>
        <v>A&amp;C</v>
      </c>
      <c r="B27" s="4" t="str">
        <f>'[1]Sheet1'!J28</f>
        <v>MSCM</v>
      </c>
      <c r="C27" s="4" t="str">
        <f>'[1]Sheet1'!I28</f>
        <v>FALL:</v>
      </c>
      <c r="D27" s="5">
        <v>2.551</v>
      </c>
      <c r="E27" s="5">
        <f>'[1]Sheet1'!L28</f>
        <v>2.6406666666666667</v>
      </c>
      <c r="F27" s="5">
        <f t="shared" si="0"/>
        <v>0.08966666666666656</v>
      </c>
      <c r="G27" s="6">
        <f>'[1]Sheet1'!P28</f>
        <v>35.986895424836604</v>
      </c>
      <c r="H27" s="7">
        <f>'[1]Sheet1'!R28</f>
        <v>418.07624337288564</v>
      </c>
    </row>
    <row r="28" spans="1:8" ht="12.75">
      <c r="A28" s="4" t="str">
        <f>'[1]Sheet1'!H65</f>
        <v>A&amp;C</v>
      </c>
      <c r="B28" s="4" t="str">
        <f>'[1]Sheet1'!J80</f>
        <v>MSCM</v>
      </c>
      <c r="C28" s="4" t="str">
        <f>'[1]Sheet1'!I80</f>
        <v>Spring:</v>
      </c>
      <c r="D28" s="5">
        <v>1.651</v>
      </c>
      <c r="E28" s="5">
        <f>'[1]Sheet1'!L80</f>
        <v>1.7576666666666667</v>
      </c>
      <c r="F28" s="5">
        <f t="shared" si="0"/>
        <v>0.10666666666666669</v>
      </c>
      <c r="G28" s="6">
        <f>'[1]Sheet1'!P80</f>
        <v>31.969754901101652</v>
      </c>
      <c r="H28" s="7">
        <f>'[1]Sheet1'!R80</f>
        <v>551.3507922004035</v>
      </c>
    </row>
    <row r="29" spans="1:8" ht="12.75">
      <c r="A29" s="4" t="str">
        <f>'[1]Sheet1'!H66</f>
        <v>A&amp;C</v>
      </c>
      <c r="B29" s="4" t="str">
        <f>'[1]Sheet1'!J126</f>
        <v>MSCM</v>
      </c>
      <c r="C29" s="4" t="str">
        <f>'[1]Sheet1'!I126</f>
        <v>SUMMER:</v>
      </c>
      <c r="D29" s="5">
        <v>0.2</v>
      </c>
      <c r="E29" s="5">
        <f>'[1]Sheet1'!L126</f>
        <v>0.2</v>
      </c>
      <c r="F29" s="5">
        <f t="shared" si="0"/>
        <v>0</v>
      </c>
      <c r="G29" s="6">
        <f>'[1]Sheet1'!P126</f>
        <v>3.8200000000000003</v>
      </c>
      <c r="H29" s="7">
        <f>'[1]Sheet1'!R126</f>
        <v>575</v>
      </c>
    </row>
    <row r="30" spans="1:8" ht="12.75">
      <c r="A30" s="4" t="str">
        <f>'[1]Sheet1'!H67</f>
        <v>A&amp;C</v>
      </c>
      <c r="B30" s="4" t="str">
        <f>'[1]Sheet1'!J23</f>
        <v>MUS</v>
      </c>
      <c r="C30" s="4" t="str">
        <f>'[1]Sheet1'!I23</f>
        <v>FALL:</v>
      </c>
      <c r="D30" s="5">
        <v>4.816666666666668</v>
      </c>
      <c r="E30" s="5">
        <f>'[1]Sheet1'!L23</f>
        <v>4.766000000000002</v>
      </c>
      <c r="F30" s="5">
        <f t="shared" si="0"/>
        <v>-0.050666666666666416</v>
      </c>
      <c r="G30" s="6">
        <f>'[1]Sheet1'!P23</f>
        <v>71.53643024479135</v>
      </c>
      <c r="H30" s="7">
        <f>'[1]Sheet1'!R23</f>
        <v>462.3183153397168</v>
      </c>
    </row>
    <row r="31" spans="1:8" ht="12.75">
      <c r="A31" s="4" t="str">
        <f>'[1]Sheet1'!H68</f>
        <v>A&amp;C</v>
      </c>
      <c r="B31" s="4" t="str">
        <f>'[1]Sheet1'!J75</f>
        <v>MUS</v>
      </c>
      <c r="C31" s="4" t="str">
        <f>'[1]Sheet1'!I75</f>
        <v>Spring:</v>
      </c>
      <c r="D31" s="5">
        <v>4.949666666666668</v>
      </c>
      <c r="E31" s="5">
        <f>'[1]Sheet1'!L75</f>
        <v>4.0329999999999995</v>
      </c>
      <c r="F31" s="5">
        <f t="shared" si="0"/>
        <v>-0.9166666666666687</v>
      </c>
      <c r="G31" s="6">
        <f>'[1]Sheet1'!P75</f>
        <v>64.99617419024453</v>
      </c>
      <c r="H31" s="7">
        <f>'[1]Sheet1'!R75</f>
        <v>490.064113917325</v>
      </c>
    </row>
    <row r="32" spans="1:8" ht="12.75">
      <c r="A32" s="4" t="str">
        <f>'[1]Sheet1'!H69</f>
        <v>A&amp;C</v>
      </c>
      <c r="B32" s="4" t="str">
        <f>'[1]Sheet1'!J122</f>
        <v>MUS</v>
      </c>
      <c r="C32" s="4" t="str">
        <f>'[1]Sheet1'!I122</f>
        <v>SUMMER:</v>
      </c>
      <c r="D32" s="5">
        <v>0.6</v>
      </c>
      <c r="E32" s="5">
        <f>'[1]Sheet1'!L122</f>
        <v>0.4</v>
      </c>
      <c r="F32" s="5">
        <f t="shared" si="0"/>
        <v>-0.19999999999999996</v>
      </c>
      <c r="G32" s="6">
        <f>'[1]Sheet1'!P122</f>
        <v>8.969056603773584</v>
      </c>
      <c r="H32" s="7">
        <f>'[1]Sheet1'!R122</f>
        <v>688.1132075471697</v>
      </c>
    </row>
    <row r="33" spans="1:8" ht="12.75">
      <c r="A33" s="4" t="str">
        <f>'[1]Sheet1'!H70</f>
        <v>A&amp;C</v>
      </c>
      <c r="B33" s="4" t="str">
        <f>'[1]Sheet1'!J13</f>
        <v>PHIL</v>
      </c>
      <c r="C33" s="4" t="str">
        <f>'[1]Sheet1'!I13</f>
        <v>FALL:</v>
      </c>
      <c r="D33" s="5">
        <v>1.2</v>
      </c>
      <c r="E33" s="5">
        <f>'[1]Sheet1'!L13</f>
        <v>1</v>
      </c>
      <c r="F33" s="5">
        <f t="shared" si="0"/>
        <v>-0.19999999999999996</v>
      </c>
      <c r="G33" s="6">
        <f>'[1]Sheet1'!P13</f>
        <v>22.35326086956522</v>
      </c>
      <c r="H33" s="7">
        <f>'[1]Sheet1'!R13</f>
        <v>674.0217391304348</v>
      </c>
    </row>
    <row r="34" spans="1:8" ht="12.75">
      <c r="A34" s="4" t="str">
        <f>'[1]Sheet1'!H71</f>
        <v>A&amp;C</v>
      </c>
      <c r="B34" s="4" t="str">
        <f>'[1]Sheet1'!J67</f>
        <v>PHIL</v>
      </c>
      <c r="C34" s="4" t="str">
        <f>'[1]Sheet1'!I67</f>
        <v>Spring:</v>
      </c>
      <c r="D34" s="5">
        <v>1.6</v>
      </c>
      <c r="E34" s="5">
        <f>'[1]Sheet1'!L67</f>
        <v>1</v>
      </c>
      <c r="F34" s="5">
        <f t="shared" si="0"/>
        <v>-0.6000000000000001</v>
      </c>
      <c r="G34" s="6">
        <f>'[1]Sheet1'!P67</f>
        <v>21.16127659574468</v>
      </c>
      <c r="H34" s="7">
        <f>'[1]Sheet1'!R67</f>
        <v>637.9787234042553</v>
      </c>
    </row>
    <row r="35" spans="1:8" ht="12.75">
      <c r="A35" s="4" t="str">
        <f>'[1]Sheet1'!H72</f>
        <v>A&amp;C</v>
      </c>
      <c r="B35" s="4" t="str">
        <f>'[1]Sheet1'!J117</f>
        <v>PHIL</v>
      </c>
      <c r="C35" s="4" t="str">
        <f>'[1]Sheet1'!I117</f>
        <v>SUMMER:</v>
      </c>
      <c r="D35" s="5">
        <v>0.8</v>
      </c>
      <c r="E35" s="5">
        <f>'[1]Sheet1'!L117</f>
        <v>0.4</v>
      </c>
      <c r="F35" s="5">
        <f t="shared" si="0"/>
        <v>-0.4</v>
      </c>
      <c r="G35" s="6">
        <f>'[1]Sheet1'!P117</f>
        <v>9.25303951367781</v>
      </c>
      <c r="H35" s="7">
        <f>'[1]Sheet1'!R117</f>
        <v>693.7581415544942</v>
      </c>
    </row>
    <row r="36" spans="1:8" ht="12.75">
      <c r="A36" s="4" t="str">
        <f>'[1]Sheet1'!H73</f>
        <v>A&amp;C</v>
      </c>
      <c r="B36" s="4" t="str">
        <f>'[1]Sheet1'!J19</f>
        <v>PHOT</v>
      </c>
      <c r="C36" s="4" t="str">
        <f>'[1]Sheet1'!I19</f>
        <v>FALL:</v>
      </c>
      <c r="D36" s="5">
        <v>2.3</v>
      </c>
      <c r="E36" s="5">
        <f>'[1]Sheet1'!L19</f>
        <v>2.1330000000000005</v>
      </c>
      <c r="F36" s="5">
        <f t="shared" si="0"/>
        <v>-0.16699999999999937</v>
      </c>
      <c r="G36" s="6">
        <f>'[1]Sheet1'!P19</f>
        <v>43.62188505747127</v>
      </c>
      <c r="H36" s="7">
        <f>'[1]Sheet1'!R19</f>
        <v>620.2531645569619</v>
      </c>
    </row>
    <row r="37" spans="1:8" ht="12.75">
      <c r="A37" s="4" t="str">
        <f>'[1]Sheet1'!H74</f>
        <v>A&amp;C</v>
      </c>
      <c r="B37" s="4" t="str">
        <f>'[1]Sheet1'!J73</f>
        <v>PHOT</v>
      </c>
      <c r="C37" s="4" t="str">
        <f>'[1]Sheet1'!I73</f>
        <v>Spring:</v>
      </c>
      <c r="D37" s="5">
        <v>2.55</v>
      </c>
      <c r="E37" s="5">
        <f>'[1]Sheet1'!L73</f>
        <v>2.099333333333333</v>
      </c>
      <c r="F37" s="5">
        <f t="shared" si="0"/>
        <v>-0.45066666666666677</v>
      </c>
      <c r="G37" s="6">
        <f>'[1]Sheet1'!P73</f>
        <v>45.05226495726496</v>
      </c>
      <c r="H37" s="7">
        <f>'[1]Sheet1'!R73</f>
        <v>654.0833068699059</v>
      </c>
    </row>
    <row r="38" spans="1:8" ht="12.75">
      <c r="A38" s="4" t="str">
        <f>'[1]Sheet1'!H75</f>
        <v>A&amp;C</v>
      </c>
      <c r="B38" s="4" t="str">
        <f>'[1]Sheet1'!J14</f>
        <v>RELS</v>
      </c>
      <c r="C38" s="4" t="str">
        <f>'[1]Sheet1'!I14</f>
        <v>FALL:</v>
      </c>
      <c r="D38" s="5">
        <v>1</v>
      </c>
      <c r="E38" s="5">
        <f>'[1]Sheet1'!L14</f>
        <v>0.8</v>
      </c>
      <c r="F38" s="5">
        <f t="shared" si="0"/>
        <v>-0.19999999999999996</v>
      </c>
      <c r="G38" s="6">
        <f>'[1]Sheet1'!P14</f>
        <v>17.521348837209302</v>
      </c>
      <c r="H38" s="7">
        <f>'[1]Sheet1'!R14</f>
        <v>679.5</v>
      </c>
    </row>
    <row r="39" spans="1:8" ht="12.75">
      <c r="A39" s="4" t="str">
        <f>'[1]Sheet1'!H76</f>
        <v>A&amp;C</v>
      </c>
      <c r="B39" s="4" t="str">
        <f>'[1]Sheet1'!J68</f>
        <v>RELS</v>
      </c>
      <c r="C39" s="4" t="str">
        <f>'[1]Sheet1'!I68</f>
        <v>Spring:</v>
      </c>
      <c r="D39" s="5">
        <v>1</v>
      </c>
      <c r="E39" s="5">
        <f>'[1]Sheet1'!L68</f>
        <v>0.8</v>
      </c>
      <c r="F39" s="5">
        <f t="shared" si="0"/>
        <v>-0.19999999999999996</v>
      </c>
      <c r="G39" s="6">
        <f>'[1]Sheet1'!P68</f>
        <v>11.627659574468085</v>
      </c>
      <c r="H39" s="7">
        <f>'[1]Sheet1'!R68</f>
        <v>447.28723404255317</v>
      </c>
    </row>
    <row r="40" spans="1:8" ht="12.75">
      <c r="A40" s="4" t="str">
        <f>'[1]Sheet1'!H80</f>
        <v>A&amp;C</v>
      </c>
      <c r="B40" s="4" t="str">
        <f>'[1]Sheet1'!J118</f>
        <v>RELS</v>
      </c>
      <c r="C40" s="4" t="str">
        <f>'[1]Sheet1'!I118</f>
        <v>SUMMER:</v>
      </c>
      <c r="D40" s="5">
        <v>0.6</v>
      </c>
      <c r="E40" s="5">
        <f>'[1]Sheet1'!L118</f>
        <v>0.2</v>
      </c>
      <c r="F40" s="5">
        <f t="shared" si="0"/>
        <v>-0.39999999999999997</v>
      </c>
      <c r="G40" s="6">
        <f>'[1]Sheet1'!P118</f>
        <v>4.62</v>
      </c>
      <c r="H40" s="7">
        <f>'[1]Sheet1'!R118</f>
        <v>695</v>
      </c>
    </row>
    <row r="41" spans="1:8" ht="12.75">
      <c r="A41" s="4" t="str">
        <f>'[1]Sheet1'!H112</f>
        <v>A&amp;C</v>
      </c>
      <c r="B41" s="4" t="str">
        <f>'[1]Sheet1'!J24</f>
        <v>SPAN</v>
      </c>
      <c r="C41" s="4" t="str">
        <f>'[1]Sheet1'!I24</f>
        <v>FALL:</v>
      </c>
      <c r="D41" s="5">
        <v>2.264666666666667</v>
      </c>
      <c r="E41" s="5">
        <f>'[1]Sheet1'!L24</f>
        <v>1.932</v>
      </c>
      <c r="F41" s="5">
        <f t="shared" si="0"/>
        <v>-0.3326666666666669</v>
      </c>
      <c r="G41" s="6">
        <f>'[1]Sheet1'!P24</f>
        <v>30.25474960715994</v>
      </c>
      <c r="H41" s="7">
        <f>'[1]Sheet1'!R24</f>
        <v>480.6854091751117</v>
      </c>
    </row>
    <row r="42" spans="1:8" ht="12.75">
      <c r="A42" s="4" t="str">
        <f>'[1]Sheet1'!H115</f>
        <v>A&amp;C</v>
      </c>
      <c r="B42" s="4" t="str">
        <f>'[1]Sheet1'!J76</f>
        <v>SPAN</v>
      </c>
      <c r="C42" s="4" t="str">
        <f>'[1]Sheet1'!I76</f>
        <v>Spring:</v>
      </c>
      <c r="D42" s="5">
        <v>1.932</v>
      </c>
      <c r="E42" s="5">
        <f>'[1]Sheet1'!L76</f>
        <v>1.932</v>
      </c>
      <c r="F42" s="5">
        <f t="shared" si="0"/>
        <v>0</v>
      </c>
      <c r="G42" s="6">
        <f>'[1]Sheet1'!P76</f>
        <v>25.233622711670485</v>
      </c>
      <c r="H42" s="7">
        <f>'[1]Sheet1'!R76</f>
        <v>407.8674948240166</v>
      </c>
    </row>
    <row r="43" spans="1:8" ht="12.75">
      <c r="A43" s="4" t="str">
        <f>'[1]Sheet1'!H116</f>
        <v>A&amp;C</v>
      </c>
      <c r="B43" s="4" t="str">
        <f>'[1]Sheet1'!J123</f>
        <v>SPAN</v>
      </c>
      <c r="C43" s="4" t="str">
        <f>'[1]Sheet1'!I123</f>
        <v>SUMMER:</v>
      </c>
      <c r="D43" s="5">
        <v>0.6663333333333333</v>
      </c>
      <c r="E43" s="5">
        <f>'[1]Sheet1'!L123</f>
        <v>0.666</v>
      </c>
      <c r="F43" s="5">
        <f t="shared" si="0"/>
        <v>-0.0003333333333332966</v>
      </c>
      <c r="G43" s="6">
        <f>'[1]Sheet1'!P123</f>
        <v>8.537864923747279</v>
      </c>
      <c r="H43" s="7">
        <f>'[1]Sheet1'!R123</f>
        <v>391.5680386268622</v>
      </c>
    </row>
    <row r="44" spans="1:8" ht="12.75">
      <c r="A44" s="4" t="str">
        <f>'[1]Sheet1'!H117</f>
        <v>A&amp;C</v>
      </c>
      <c r="B44" s="4" t="str">
        <f>'[1]Sheet1'!J15</f>
        <v>SPCH</v>
      </c>
      <c r="C44" s="4" t="str">
        <f>'[1]Sheet1'!I15</f>
        <v>FALL:</v>
      </c>
      <c r="D44" s="5">
        <v>4.34</v>
      </c>
      <c r="E44" s="5">
        <f>'[1]Sheet1'!L15</f>
        <v>4.340000000000002</v>
      </c>
      <c r="F44" s="5">
        <f t="shared" si="0"/>
        <v>0</v>
      </c>
      <c r="G44" s="6">
        <f>'[1]Sheet1'!P15</f>
        <v>56.36037739142578</v>
      </c>
      <c r="H44" s="7">
        <f>'[1]Sheet1'!R15</f>
        <v>399.52430503939337</v>
      </c>
    </row>
    <row r="45" spans="1:8" ht="12.75">
      <c r="A45" s="4" t="str">
        <f>'[1]Sheet1'!H118</f>
        <v>A&amp;C</v>
      </c>
      <c r="B45" s="4" t="str">
        <f>'[1]Sheet1'!J69</f>
        <v>SPCH</v>
      </c>
      <c r="C45" s="4" t="str">
        <f>'[1]Sheet1'!I69</f>
        <v>Spring:</v>
      </c>
      <c r="D45" s="5">
        <v>4.54</v>
      </c>
      <c r="E45" s="5">
        <f>'[1]Sheet1'!L69</f>
        <v>4.160000000000001</v>
      </c>
      <c r="F45" s="5">
        <f t="shared" si="0"/>
        <v>-0.379999999999999</v>
      </c>
      <c r="G45" s="6">
        <f>'[1]Sheet1'!P69</f>
        <v>59.53500464376733</v>
      </c>
      <c r="H45" s="7">
        <f>'[1]Sheet1'!R69</f>
        <v>439.8883374689825</v>
      </c>
    </row>
    <row r="46" spans="1:8" ht="12.75">
      <c r="A46" s="4" t="str">
        <f>'[1]Sheet1'!H119</f>
        <v>A&amp;C</v>
      </c>
      <c r="B46" s="4" t="str">
        <f>'[1]Sheet1'!J119</f>
        <v>SPCH</v>
      </c>
      <c r="C46" s="4" t="str">
        <f>'[1]Sheet1'!I119</f>
        <v>SUMMER:</v>
      </c>
      <c r="D46" s="5">
        <v>0.8</v>
      </c>
      <c r="E46" s="5">
        <f>'[1]Sheet1'!L119</f>
        <v>0.8</v>
      </c>
      <c r="F46" s="5">
        <f t="shared" si="0"/>
        <v>0</v>
      </c>
      <c r="G46" s="6">
        <f>'[1]Sheet1'!P119</f>
        <v>11.768642142062609</v>
      </c>
      <c r="H46" s="7">
        <f>'[1]Sheet1'!R119</f>
        <v>455.08620689655174</v>
      </c>
    </row>
    <row r="47" spans="1:8" ht="12.75">
      <c r="A47" s="4" t="str">
        <f>'[1]Sheet1'!H120</f>
        <v>A&amp;C</v>
      </c>
      <c r="B47" s="4" t="str">
        <f>'[1]Sheet1'!J16</f>
        <v>THEA</v>
      </c>
      <c r="C47" s="4" t="str">
        <f>'[1]Sheet1'!I16</f>
        <v>FALL:</v>
      </c>
      <c r="D47" s="5">
        <v>2.2</v>
      </c>
      <c r="E47" s="5">
        <f>'[1]Sheet1'!L16</f>
        <v>2.2</v>
      </c>
      <c r="F47" s="5">
        <f t="shared" si="0"/>
        <v>0</v>
      </c>
      <c r="G47" s="6">
        <f>'[1]Sheet1'!P16</f>
        <v>42.38503052503052</v>
      </c>
      <c r="H47" s="7">
        <f>'[1]Sheet1'!R16</f>
        <v>604.9067599067598</v>
      </c>
    </row>
    <row r="48" spans="1:8" ht="12.75">
      <c r="A48" s="4" t="str">
        <f>'[1]Sheet1'!H121</f>
        <v>A&amp;C</v>
      </c>
      <c r="B48" s="4" t="str">
        <f>'[1]Sheet1'!J70</f>
        <v>THEA</v>
      </c>
      <c r="C48" s="4" t="str">
        <f>'[1]Sheet1'!I70</f>
        <v>Spring:</v>
      </c>
      <c r="D48" s="5">
        <v>2.267</v>
      </c>
      <c r="E48" s="5">
        <f>'[1]Sheet1'!L70</f>
        <v>2.034</v>
      </c>
      <c r="F48" s="5">
        <f t="shared" si="0"/>
        <v>-0.2330000000000001</v>
      </c>
      <c r="G48" s="6">
        <f>'[1]Sheet1'!P70</f>
        <v>41.479824561403504</v>
      </c>
      <c r="H48" s="7">
        <f>'[1]Sheet1'!R70</f>
        <v>612.0761863141412</v>
      </c>
    </row>
    <row r="49" spans="1:8" ht="12.75">
      <c r="A49" s="4" t="str">
        <f>'[1]Sheet1'!H122</f>
        <v>A&amp;C</v>
      </c>
      <c r="B49" s="4" t="str">
        <f>'[1]Sheet1'!J120</f>
        <v>THEA</v>
      </c>
      <c r="C49" s="4" t="str">
        <f>'[1]Sheet1'!I120</f>
        <v>SUMMER:</v>
      </c>
      <c r="D49" s="5">
        <v>1.8</v>
      </c>
      <c r="E49" s="5">
        <f>'[1]Sheet1'!L120</f>
        <v>0.4</v>
      </c>
      <c r="F49" s="5">
        <f t="shared" si="0"/>
        <v>-1.4</v>
      </c>
      <c r="G49" s="6">
        <f>'[1]Sheet1'!P120</f>
        <v>11.953125</v>
      </c>
      <c r="H49" s="7">
        <f>'[1]Sheet1'!R120</f>
        <v>925.78125</v>
      </c>
    </row>
    <row r="50" spans="1:8" ht="12.75">
      <c r="A50" s="4" t="str">
        <f>'[1]Sheet1'!H123</f>
        <v>A&amp;C</v>
      </c>
      <c r="B50" s="4" t="str">
        <f>'[1]Sheet1'!J17</f>
        <v>VCOM</v>
      </c>
      <c r="C50" s="4" t="str">
        <f>'[1]Sheet1'!I17</f>
        <v>FALL:</v>
      </c>
      <c r="D50" s="5">
        <v>3.4326666666666674</v>
      </c>
      <c r="E50" s="5">
        <f>'[1]Sheet1'!L17</f>
        <v>3.099</v>
      </c>
      <c r="F50" s="5">
        <f t="shared" si="0"/>
        <v>-0.3336666666666672</v>
      </c>
      <c r="G50" s="6">
        <f>'[1]Sheet1'!P17</f>
        <v>70.59589139061082</v>
      </c>
      <c r="H50" s="7">
        <f>'[1]Sheet1'!R17</f>
        <v>696.4508488410123</v>
      </c>
    </row>
    <row r="51" spans="1:8" ht="12.75">
      <c r="A51" s="4" t="str">
        <f>'[1]Sheet1'!H126</f>
        <v>A&amp;C</v>
      </c>
      <c r="B51" s="4" t="str">
        <f>'[1]Sheet1'!J71</f>
        <v>VCOM</v>
      </c>
      <c r="C51" s="4" t="str">
        <f>'[1]Sheet1'!I71</f>
        <v>Spring:</v>
      </c>
      <c r="D51" s="5">
        <v>3.083</v>
      </c>
      <c r="E51" s="5">
        <f>'[1]Sheet1'!L71</f>
        <v>3.6660000000000004</v>
      </c>
      <c r="F51" s="5">
        <f t="shared" si="0"/>
        <v>0.5830000000000002</v>
      </c>
      <c r="G51" s="6">
        <f>'[1]Sheet1'!P71</f>
        <v>58.502863635502145</v>
      </c>
      <c r="H51" s="7">
        <f>'[1]Sheet1'!R71</f>
        <v>491.72741689564526</v>
      </c>
    </row>
    <row r="52" spans="1:8" ht="12.75">
      <c r="A52" s="4" t="str">
        <f>'[1]Sheet1'!H3</f>
        <v>BCATSS</v>
      </c>
      <c r="B52" s="4" t="str">
        <f>'[1]Sheet1'!J30</f>
        <v>ANTH</v>
      </c>
      <c r="C52" s="4" t="str">
        <f>'[1]Sheet1'!I30</f>
        <v>FALL:</v>
      </c>
      <c r="D52" s="5">
        <v>2.5</v>
      </c>
      <c r="E52" s="5">
        <f>'[1]Sheet1'!L30</f>
        <v>2.5</v>
      </c>
      <c r="F52" s="5">
        <f t="shared" si="0"/>
        <v>0</v>
      </c>
      <c r="G52" s="6">
        <f>'[1]Sheet1'!P30</f>
        <v>49.3993163904595</v>
      </c>
      <c r="H52" s="7">
        <f>'[1]Sheet1'!R30</f>
        <v>598.4390243902438</v>
      </c>
    </row>
    <row r="53" spans="1:8" ht="12.75">
      <c r="A53" s="4" t="str">
        <f>'[1]Sheet1'!H4</f>
        <v>BCATSS</v>
      </c>
      <c r="B53" s="4" t="str">
        <f>'[1]Sheet1'!J82</f>
        <v>ANTH</v>
      </c>
      <c r="C53" s="4" t="str">
        <f>'[1]Sheet1'!I82</f>
        <v>Spring:</v>
      </c>
      <c r="D53" s="5">
        <v>2.76</v>
      </c>
      <c r="E53" s="5">
        <f>'[1]Sheet1'!L82</f>
        <v>2.7</v>
      </c>
      <c r="F53" s="5">
        <f t="shared" si="0"/>
        <v>-0.05999999999999961</v>
      </c>
      <c r="G53" s="6">
        <f>'[1]Sheet1'!P82</f>
        <v>53.689252543122514</v>
      </c>
      <c r="H53" s="7">
        <f>'[1]Sheet1'!R82</f>
        <v>605.5555555555555</v>
      </c>
    </row>
    <row r="54" spans="1:8" ht="12.75">
      <c r="A54" s="4" t="str">
        <f>'[1]Sheet1'!H8</f>
        <v>BCATSS</v>
      </c>
      <c r="B54" s="4" t="str">
        <f>'[1]Sheet1'!J127</f>
        <v>ANTH</v>
      </c>
      <c r="C54" s="4" t="str">
        <f>'[1]Sheet1'!I127</f>
        <v>SUMMER:</v>
      </c>
      <c r="D54" s="5">
        <v>0.4</v>
      </c>
      <c r="E54" s="5">
        <f>'[1]Sheet1'!L127</f>
        <v>0.2</v>
      </c>
      <c r="F54" s="5">
        <f t="shared" si="0"/>
        <v>-0.2</v>
      </c>
      <c r="G54" s="6">
        <f>'[1]Sheet1'!P127</f>
        <v>3.0096774193548383</v>
      </c>
      <c r="H54" s="7">
        <f>'[1]Sheet1'!R127</f>
        <v>1025</v>
      </c>
    </row>
    <row r="55" spans="1:8" ht="12.75">
      <c r="A55" s="4" t="str">
        <f>'[1]Sheet1'!H26</f>
        <v>BCATSS</v>
      </c>
      <c r="B55" s="4" t="str">
        <f>'[1]Sheet1'!J36</f>
        <v>AUTO</v>
      </c>
      <c r="C55" s="4" t="str">
        <f>'[1]Sheet1'!I36</f>
        <v>FALL:</v>
      </c>
      <c r="D55" s="5">
        <v>2.656333333333333</v>
      </c>
      <c r="E55" s="5">
        <f>'[1]Sheet1'!L36</f>
        <v>2.373</v>
      </c>
      <c r="F55" s="5">
        <f t="shared" si="0"/>
        <v>-0.28333333333333277</v>
      </c>
      <c r="G55" s="6">
        <f>'[1]Sheet1'!P36</f>
        <v>31.116193064182198</v>
      </c>
      <c r="H55" s="7">
        <f>'[1]Sheet1'!R36</f>
        <v>402.7408428208186</v>
      </c>
    </row>
    <row r="56" spans="1:8" ht="12.75">
      <c r="A56" s="4" t="str">
        <f>'[1]Sheet1'!H27</f>
        <v>BCATSS</v>
      </c>
      <c r="B56" s="4" t="str">
        <f>'[1]Sheet1'!J88</f>
        <v>AUTO</v>
      </c>
      <c r="C56" s="4" t="str">
        <f>'[1]Sheet1'!I88</f>
        <v>Spring:</v>
      </c>
      <c r="D56" s="5">
        <v>2.8253333333333335</v>
      </c>
      <c r="E56" s="5">
        <f>'[1]Sheet1'!L88</f>
        <v>2.6910000000000003</v>
      </c>
      <c r="F56" s="5">
        <f t="shared" si="0"/>
        <v>-0.1343333333333332</v>
      </c>
      <c r="G56" s="6">
        <f>'[1]Sheet1'!P88</f>
        <v>36.23376924580207</v>
      </c>
      <c r="H56" s="7">
        <f>'[1]Sheet1'!R88</f>
        <v>409.7648551098033</v>
      </c>
    </row>
    <row r="57" spans="1:8" ht="12.75">
      <c r="A57" s="11" t="s">
        <v>4</v>
      </c>
      <c r="B57" s="11" t="s">
        <v>12</v>
      </c>
      <c r="C57" s="11" t="s">
        <v>21</v>
      </c>
      <c r="D57" s="5">
        <v>0.3</v>
      </c>
      <c r="E57" s="5">
        <v>0</v>
      </c>
      <c r="F57" s="5">
        <f t="shared" si="0"/>
        <v>-0.3</v>
      </c>
      <c r="G57" s="6">
        <v>0</v>
      </c>
      <c r="H57" s="7">
        <v>0</v>
      </c>
    </row>
    <row r="58" spans="1:8" ht="12.75">
      <c r="A58" s="4" t="str">
        <f>'[1]Sheet1'!H29</f>
        <v>BCATSS</v>
      </c>
      <c r="B58" s="4" t="str">
        <f>'[1]Sheet1'!J31</f>
        <v>BUSN</v>
      </c>
      <c r="C58" s="4" t="str">
        <f>'[1]Sheet1'!I31</f>
        <v>FALL:</v>
      </c>
      <c r="D58" s="5">
        <v>6.94966666666667</v>
      </c>
      <c r="E58" s="5">
        <f>'[1]Sheet1'!L31</f>
        <v>7.3113333333333355</v>
      </c>
      <c r="F58" s="5">
        <f t="shared" si="0"/>
        <v>0.36166666666666547</v>
      </c>
      <c r="G58" s="6">
        <f>'[1]Sheet1'!P31</f>
        <v>129.1632540774153</v>
      </c>
      <c r="H58" s="7">
        <f>'[1]Sheet1'!R31</f>
        <v>547.4262889278687</v>
      </c>
    </row>
    <row r="59" spans="1:8" ht="12.75">
      <c r="A59" s="4" t="str">
        <f>'[1]Sheet1'!H30</f>
        <v>BCATSS</v>
      </c>
      <c r="B59" s="4" t="str">
        <f>'[1]Sheet1'!J83</f>
        <v>BUSN</v>
      </c>
      <c r="C59" s="4" t="str">
        <f>'[1]Sheet1'!I83</f>
        <v>Spring:</v>
      </c>
      <c r="D59" s="5">
        <v>6.7666666666666675</v>
      </c>
      <c r="E59" s="5">
        <f>'[1]Sheet1'!L83</f>
        <v>6.3463333333333365</v>
      </c>
      <c r="F59" s="5">
        <f t="shared" si="0"/>
        <v>-0.420333333333331</v>
      </c>
      <c r="G59" s="6">
        <f>'[1]Sheet1'!P83</f>
        <v>86.05900019692024</v>
      </c>
      <c r="H59" s="7">
        <f>'[1]Sheet1'!R83</f>
        <v>417.5639476863279</v>
      </c>
    </row>
    <row r="60" spans="1:8" ht="12.75">
      <c r="A60" s="4" t="str">
        <f>'[1]Sheet1'!H31</f>
        <v>BCATSS</v>
      </c>
      <c r="B60" s="4" t="str">
        <f>'[1]Sheet1'!J128</f>
        <v>BUSN</v>
      </c>
      <c r="C60" s="4" t="str">
        <f>'[1]Sheet1'!I128</f>
        <v>SUMMER:</v>
      </c>
      <c r="D60" s="5">
        <v>0.9173333333333333</v>
      </c>
      <c r="E60" s="5">
        <f>'[1]Sheet1'!L128</f>
        <v>0.267</v>
      </c>
      <c r="F60" s="5">
        <f t="shared" si="0"/>
        <v>-0.6503333333333333</v>
      </c>
      <c r="G60" s="6">
        <f>'[1]Sheet1'!P128</f>
        <v>5.482926829268293</v>
      </c>
      <c r="H60" s="7">
        <f>'[1]Sheet1'!R128</f>
        <v>617.5207819493925</v>
      </c>
    </row>
    <row r="61" spans="1:8" ht="12.75">
      <c r="A61" s="4" t="str">
        <f>'[1]Sheet1'!H32</f>
        <v>BCATSS</v>
      </c>
      <c r="B61" s="4" t="str">
        <f>'[1]Sheet1'!J3</f>
        <v>CIS/CNT/CS/ELEC</v>
      </c>
      <c r="C61" s="4" t="str">
        <f>'[1]Sheet1'!I3</f>
        <v>FALL:</v>
      </c>
      <c r="D61" s="5">
        <v>11.12433333333333</v>
      </c>
      <c r="E61" s="5">
        <f>'[1]Sheet1'!L3</f>
        <v>10.59233333333333</v>
      </c>
      <c r="F61" s="5">
        <f t="shared" si="0"/>
        <v>-0.532</v>
      </c>
      <c r="G61" s="6">
        <f>'[1]Sheet1'!P3</f>
        <v>152.8829613432405</v>
      </c>
      <c r="H61" s="7">
        <f>'[1]Sheet1'!R3</f>
        <v>449.3947021644069</v>
      </c>
    </row>
    <row r="62" spans="1:8" ht="12.75">
      <c r="A62" s="4" t="str">
        <f>'[1]Sheet1'!H33</f>
        <v>BCATSS</v>
      </c>
      <c r="B62" s="4" t="str">
        <f>'[1]Sheet1'!J57</f>
        <v>CIS/CNT/CS/ELEC</v>
      </c>
      <c r="C62" s="4" t="str">
        <f>'[1]Sheet1'!I57</f>
        <v>Spring:</v>
      </c>
      <c r="D62" s="5">
        <v>10.612</v>
      </c>
      <c r="E62" s="5">
        <f>'[1]Sheet1'!L57</f>
        <v>10.731999999999996</v>
      </c>
      <c r="F62" s="5">
        <f t="shared" si="0"/>
        <v>0.11999999999999567</v>
      </c>
      <c r="G62" s="6">
        <f>'[1]Sheet1'!P57</f>
        <v>150.19961556075665</v>
      </c>
      <c r="H62" s="7">
        <f>'[1]Sheet1'!R57</f>
        <v>431.0765719341378</v>
      </c>
    </row>
    <row r="63" spans="1:8" ht="12.75">
      <c r="A63" s="4" t="str">
        <f>'[1]Sheet1'!H34</f>
        <v>BCATSS</v>
      </c>
      <c r="B63" s="4" t="str">
        <f>'[1]Sheet1'!J110</f>
        <v>CIS/CNT/CS/ELEC</v>
      </c>
      <c r="C63" s="4" t="str">
        <f>'[1]Sheet1'!I110</f>
        <v>SUMMER:</v>
      </c>
      <c r="D63" s="5">
        <v>1.826</v>
      </c>
      <c r="E63" s="5">
        <f>'[1]Sheet1'!L110</f>
        <v>1.2743333333333333</v>
      </c>
      <c r="F63" s="5">
        <f t="shared" si="0"/>
        <v>-0.5516666666666667</v>
      </c>
      <c r="G63" s="6">
        <f>'[1]Sheet1'!P110</f>
        <v>24.78129718226643</v>
      </c>
      <c r="H63" s="7">
        <f>'[1]Sheet1'!R110</f>
        <v>585.8145676427079</v>
      </c>
    </row>
    <row r="64" spans="1:8" ht="12.75">
      <c r="A64" s="4" t="str">
        <f>'[1]Sheet1'!H35</f>
        <v>BCATSS</v>
      </c>
      <c r="B64" s="4" t="str">
        <f>'[1]Sheet1'!J26</f>
        <v>ECD</v>
      </c>
      <c r="C64" s="4" t="str">
        <f>'[1]Sheet1'!I26</f>
        <v>FALL:</v>
      </c>
      <c r="D64" s="5">
        <v>2.8010000000000006</v>
      </c>
      <c r="E64" s="5">
        <f>'[1]Sheet1'!L26</f>
        <v>3.001</v>
      </c>
      <c r="F64" s="5">
        <f t="shared" si="0"/>
        <v>0.1999999999999993</v>
      </c>
      <c r="G64" s="6">
        <f>'[1]Sheet1'!P26</f>
        <v>54.564117223356355</v>
      </c>
      <c r="H64" s="7">
        <f>'[1]Sheet1'!R26</f>
        <v>568.1439520159947</v>
      </c>
    </row>
    <row r="65" spans="1:8" ht="12.75">
      <c r="A65" s="4" t="str">
        <f>'[1]Sheet1'!H36</f>
        <v>BCATSS</v>
      </c>
      <c r="B65" s="4" t="str">
        <f>'[1]Sheet1'!J78</f>
        <v>ECD</v>
      </c>
      <c r="C65" s="4" t="str">
        <f>'[1]Sheet1'!I78</f>
        <v>Spring:</v>
      </c>
      <c r="D65" s="5">
        <v>2.7326666666666664</v>
      </c>
      <c r="E65" s="5">
        <f>'[1]Sheet1'!L78</f>
        <v>2.867</v>
      </c>
      <c r="F65" s="5">
        <f t="shared" si="0"/>
        <v>0.13433333333333364</v>
      </c>
      <c r="G65" s="6">
        <f>'[1]Sheet1'!P78</f>
        <v>42.476742107891106</v>
      </c>
      <c r="H65" s="7">
        <f>'[1]Sheet1'!R78</f>
        <v>457.55338526527925</v>
      </c>
    </row>
    <row r="66" spans="1:8" ht="12.75">
      <c r="A66" s="11" t="s">
        <v>4</v>
      </c>
      <c r="B66" s="11" t="s">
        <v>13</v>
      </c>
      <c r="C66" s="11" t="s">
        <v>21</v>
      </c>
      <c r="D66" s="5">
        <v>0.13333333333333333</v>
      </c>
      <c r="E66" s="5">
        <v>0</v>
      </c>
      <c r="F66" s="5">
        <f t="shared" si="0"/>
        <v>-0.13333333333333333</v>
      </c>
      <c r="G66" s="6">
        <v>0</v>
      </c>
      <c r="H66" s="7">
        <v>0</v>
      </c>
    </row>
    <row r="67" spans="1:8" ht="12.75">
      <c r="A67" s="4" t="str">
        <f>'[1]Sheet1'!H57</f>
        <v>BCATSS</v>
      </c>
      <c r="B67" s="4" t="str">
        <f>'[1]Sheet1'!J8</f>
        <v>ECON</v>
      </c>
      <c r="C67" s="4" t="str">
        <f>'[1]Sheet1'!I8</f>
        <v>FALL:</v>
      </c>
      <c r="D67" s="5">
        <v>2</v>
      </c>
      <c r="E67" s="5">
        <f>'[1]Sheet1'!L8</f>
        <v>1.7999999999999998</v>
      </c>
      <c r="F67" s="5">
        <f aca="true" t="shared" si="1" ref="F67:F131">E67-D67</f>
        <v>-0.20000000000000018</v>
      </c>
      <c r="G67" s="6">
        <f>'[1]Sheet1'!P8</f>
        <v>39.089004989291425</v>
      </c>
      <c r="H67" s="7">
        <f>'[1]Sheet1'!R8</f>
        <v>676.6666666666667</v>
      </c>
    </row>
    <row r="68" spans="1:8" ht="12.75">
      <c r="A68" s="4" t="str">
        <f>'[1]Sheet1'!H58</f>
        <v>BCATSS</v>
      </c>
      <c r="B68" s="4" t="str">
        <f>'[1]Sheet1'!J62</f>
        <v>ECON</v>
      </c>
      <c r="C68" s="4" t="str">
        <f>'[1]Sheet1'!I62</f>
        <v>Spring:</v>
      </c>
      <c r="D68" s="5">
        <v>2</v>
      </c>
      <c r="E68" s="5">
        <f>'[1]Sheet1'!L62</f>
        <v>1.9999999999999998</v>
      </c>
      <c r="F68" s="5">
        <f t="shared" si="1"/>
        <v>0</v>
      </c>
      <c r="G68" s="6">
        <f>'[1]Sheet1'!P62</f>
        <v>42.93299905630855</v>
      </c>
      <c r="H68" s="7">
        <f>'[1]Sheet1'!R62</f>
        <v>660.0000000000001</v>
      </c>
    </row>
    <row r="69" spans="1:8" ht="12.75">
      <c r="A69" s="4" t="str">
        <f>'[1]Sheet1'!H62</f>
        <v>BCATSS</v>
      </c>
      <c r="B69" s="4" t="str">
        <f>'[1]Sheet1'!J114</f>
        <v>ECON</v>
      </c>
      <c r="C69" s="4" t="str">
        <f>'[1]Sheet1'!I114</f>
        <v>SUMMER:</v>
      </c>
      <c r="D69" s="5">
        <v>0.8</v>
      </c>
      <c r="E69" s="5">
        <f>'[1]Sheet1'!L114</f>
        <v>0.8</v>
      </c>
      <c r="F69" s="5">
        <f t="shared" si="1"/>
        <v>0</v>
      </c>
      <c r="G69" s="6">
        <f>'[1]Sheet1'!P114</f>
        <v>18.35857142857143</v>
      </c>
      <c r="H69" s="7">
        <f>'[1]Sheet1'!R114</f>
        <v>693.7321428571428</v>
      </c>
    </row>
    <row r="70" spans="1:8" ht="12.75">
      <c r="A70" s="4" t="str">
        <f>'[1]Sheet1'!H78</f>
        <v>BCATSS</v>
      </c>
      <c r="B70" s="4" t="str">
        <f>'[1]Sheet1'!J32</f>
        <v>HIST</v>
      </c>
      <c r="C70" s="4" t="str">
        <f>'[1]Sheet1'!I32</f>
        <v>FALL:</v>
      </c>
      <c r="D70" s="5">
        <v>6.8</v>
      </c>
      <c r="E70" s="5">
        <f>'[1]Sheet1'!L32</f>
        <v>6.400000000000003</v>
      </c>
      <c r="F70" s="5">
        <f t="shared" si="1"/>
        <v>-0.3999999999999968</v>
      </c>
      <c r="G70" s="6">
        <f>'[1]Sheet1'!P32</f>
        <v>141.6006666508762</v>
      </c>
      <c r="H70" s="7">
        <f>'[1]Sheet1'!R32</f>
        <v>677.7797965116276</v>
      </c>
    </row>
    <row r="71" spans="1:8" ht="12.75">
      <c r="A71" s="4" t="str">
        <f>'[1]Sheet1'!H79</f>
        <v>BCATSS</v>
      </c>
      <c r="B71" s="4" t="str">
        <f>'[1]Sheet1'!J84</f>
        <v>HIST</v>
      </c>
      <c r="C71" s="4" t="str">
        <f>'[1]Sheet1'!I84</f>
        <v>Spring:</v>
      </c>
      <c r="D71" s="5">
        <v>6.4</v>
      </c>
      <c r="E71" s="5">
        <f>'[1]Sheet1'!L84</f>
        <v>6.200000000000003</v>
      </c>
      <c r="F71" s="5">
        <f t="shared" si="1"/>
        <v>-0.1999999999999975</v>
      </c>
      <c r="G71" s="6">
        <f>'[1]Sheet1'!P84</f>
        <v>129.74368149436347</v>
      </c>
      <c r="H71" s="7">
        <f>'[1]Sheet1'!R84</f>
        <v>634.0322580645159</v>
      </c>
    </row>
    <row r="72" spans="1:8" ht="12.75">
      <c r="A72" s="4" t="str">
        <f>'[1]Sheet1'!H81</f>
        <v>BCATSS</v>
      </c>
      <c r="B72" s="4" t="str">
        <f>'[1]Sheet1'!J129</f>
        <v>HIST</v>
      </c>
      <c r="C72" s="4" t="str">
        <f>'[1]Sheet1'!I129</f>
        <v>SUMMER:</v>
      </c>
      <c r="D72" s="5">
        <v>2.12</v>
      </c>
      <c r="E72" s="5">
        <f>'[1]Sheet1'!L129</f>
        <v>1.5999999999999999</v>
      </c>
      <c r="F72" s="5">
        <f t="shared" si="1"/>
        <v>-0.5200000000000002</v>
      </c>
      <c r="G72" s="6">
        <f>'[1]Sheet1'!P129</f>
        <v>36.23223147946543</v>
      </c>
      <c r="H72" s="7">
        <f>'[1]Sheet1'!R129</f>
        <v>773.9838842520654</v>
      </c>
    </row>
    <row r="73" spans="1:8" ht="12.75">
      <c r="A73" s="4" t="str">
        <f>'[1]Sheet1'!H82</f>
        <v>BCATSS</v>
      </c>
      <c r="B73" s="4" t="str">
        <f>'[1]Sheet1'!J4</f>
        <v>INTN</v>
      </c>
      <c r="C73" s="4" t="str">
        <f>'[1]Sheet1'!I4</f>
        <v>FALL:</v>
      </c>
      <c r="D73" s="5">
        <v>0.2</v>
      </c>
      <c r="E73" s="5">
        <f>'[1]Sheet1'!L4</f>
        <v>0.267</v>
      </c>
      <c r="F73" s="5">
        <f t="shared" si="1"/>
        <v>0.067</v>
      </c>
      <c r="G73" s="6">
        <f>'[1]Sheet1'!P4</f>
        <v>2.5812500000000003</v>
      </c>
      <c r="H73" s="7">
        <f>'[1]Sheet1'!R4</f>
        <v>299.0402621722846</v>
      </c>
    </row>
    <row r="74" spans="1:8" ht="12.75">
      <c r="A74" s="4" t="str">
        <f>'[1]Sheet1'!H83</f>
        <v>BCATSS</v>
      </c>
      <c r="B74" s="4" t="str">
        <f>'[1]Sheet1'!J58</f>
        <v>INTN</v>
      </c>
      <c r="C74" s="4" t="str">
        <f>'[1]Sheet1'!I58</f>
        <v>Spring:</v>
      </c>
      <c r="D74" s="5">
        <v>0.334</v>
      </c>
      <c r="E74" s="5">
        <f>'[1]Sheet1'!L58</f>
        <v>0.267</v>
      </c>
      <c r="F74" s="5">
        <f t="shared" si="1"/>
        <v>-0.067</v>
      </c>
      <c r="G74" s="6">
        <f>'[1]Sheet1'!P58</f>
        <v>3.655555555555555</v>
      </c>
      <c r="H74" s="7">
        <f>'[1]Sheet1'!R58</f>
        <v>445.27673741156883</v>
      </c>
    </row>
    <row r="75" spans="1:8" ht="12.75">
      <c r="A75" s="4" t="str">
        <f>'[1]Sheet1'!H84</f>
        <v>BCATSS</v>
      </c>
      <c r="B75" s="4" t="str">
        <f>'[1]Sheet1'!J33</f>
        <v>MKTG</v>
      </c>
      <c r="C75" s="4" t="str">
        <f>'[1]Sheet1'!I33</f>
        <v>FALL:</v>
      </c>
      <c r="D75" s="5">
        <v>0.8</v>
      </c>
      <c r="E75" s="5">
        <f>'[1]Sheet1'!L33</f>
        <v>0.8</v>
      </c>
      <c r="F75" s="5">
        <f t="shared" si="1"/>
        <v>0</v>
      </c>
      <c r="G75" s="6">
        <f>'[1]Sheet1'!P33</f>
        <v>15.574669117647058</v>
      </c>
      <c r="H75" s="7">
        <f>'[1]Sheet1'!R33</f>
        <v>599.0234375</v>
      </c>
    </row>
    <row r="76" spans="1:8" ht="12.75">
      <c r="A76" s="4" t="str">
        <f>'[1]Sheet1'!H85</f>
        <v>BCATSS</v>
      </c>
      <c r="B76" s="4" t="str">
        <f>'[1]Sheet1'!J87</f>
        <v>MKTG</v>
      </c>
      <c r="C76" s="4" t="str">
        <f>'[1]Sheet1'!I87</f>
        <v>Spring:</v>
      </c>
      <c r="D76" s="5">
        <v>1.04</v>
      </c>
      <c r="E76" s="5">
        <f>'[1]Sheet1'!L87</f>
        <v>1</v>
      </c>
      <c r="F76" s="5">
        <f t="shared" si="1"/>
        <v>-0.040000000000000036</v>
      </c>
      <c r="G76" s="6">
        <f>'[1]Sheet1'!P87</f>
        <v>20.256756756756758</v>
      </c>
      <c r="H76" s="7">
        <f>'[1]Sheet1'!R87</f>
        <v>615</v>
      </c>
    </row>
    <row r="77" spans="1:8" ht="12.75">
      <c r="A77" s="4" t="str">
        <f>'[1]Sheet1'!H86</f>
        <v>BCATSS</v>
      </c>
      <c r="B77" s="4" t="str">
        <f>'[1]Sheet1'!J27</f>
        <v>POLI</v>
      </c>
      <c r="C77" s="4" t="str">
        <f>'[1]Sheet1'!I27</f>
        <v>FALL:</v>
      </c>
      <c r="D77" s="5">
        <v>2.469</v>
      </c>
      <c r="E77" s="5">
        <f>'[1]Sheet1'!L27</f>
        <v>2.202</v>
      </c>
      <c r="F77" s="5">
        <f t="shared" si="1"/>
        <v>-0.2669999999999999</v>
      </c>
      <c r="G77" s="6">
        <f>'[1]Sheet1'!P27</f>
        <v>48.10139610389611</v>
      </c>
      <c r="H77" s="7">
        <f>'[1]Sheet1'!R27</f>
        <v>667.574931880109</v>
      </c>
    </row>
    <row r="78" spans="1:8" ht="12.75">
      <c r="A78" s="4" t="str">
        <f>'[1]Sheet1'!H87</f>
        <v>BCATSS</v>
      </c>
      <c r="B78" s="4" t="str">
        <f>'[1]Sheet1'!J79</f>
        <v>POLI</v>
      </c>
      <c r="C78" s="4" t="str">
        <f>'[1]Sheet1'!I79</f>
        <v>Spring:</v>
      </c>
      <c r="D78" s="5">
        <v>2.2686666666666664</v>
      </c>
      <c r="E78" s="5">
        <f>'[1]Sheet1'!L79</f>
        <v>2.002</v>
      </c>
      <c r="F78" s="5">
        <f t="shared" si="1"/>
        <v>-0.2666666666666666</v>
      </c>
      <c r="G78" s="6">
        <f>'[1]Sheet1'!P79</f>
        <v>43.0860251146743</v>
      </c>
      <c r="H78" s="7">
        <f>'[1]Sheet1'!R79</f>
        <v>651.8481518481519</v>
      </c>
    </row>
    <row r="79" spans="1:8" ht="12.75">
      <c r="A79" s="4" t="str">
        <f>'[1]Sheet1'!H88</f>
        <v>BCATSS</v>
      </c>
      <c r="B79" s="4" t="str">
        <f>'[1]Sheet1'!J125</f>
        <v>POLI</v>
      </c>
      <c r="C79" s="4" t="str">
        <f>'[1]Sheet1'!I125</f>
        <v>SUMMER:</v>
      </c>
      <c r="D79" s="5">
        <v>0.534</v>
      </c>
      <c r="E79" s="5">
        <f>'[1]Sheet1'!L125</f>
        <v>0.534</v>
      </c>
      <c r="F79" s="5">
        <f t="shared" si="1"/>
        <v>0</v>
      </c>
      <c r="G79" s="6">
        <f>'[1]Sheet1'!P125</f>
        <v>12.341620879120878</v>
      </c>
      <c r="H79" s="7">
        <f>'[1]Sheet1'!R125</f>
        <v>693.9128287442893</v>
      </c>
    </row>
    <row r="80" spans="1:8" ht="12.75">
      <c r="A80" s="4" t="str">
        <f>'[1]Sheet1'!H110</f>
        <v>BCATSS</v>
      </c>
      <c r="B80" s="4" t="str">
        <f>'[1]Sheet1'!J34</f>
        <v>PSYC</v>
      </c>
      <c r="C80" s="4" t="str">
        <f>'[1]Sheet1'!I34</f>
        <v>FALL:</v>
      </c>
      <c r="D80" s="5">
        <v>6.2</v>
      </c>
      <c r="E80" s="5">
        <f>'[1]Sheet1'!L34</f>
        <v>5.8</v>
      </c>
      <c r="F80" s="5">
        <f t="shared" si="1"/>
        <v>-0.40000000000000036</v>
      </c>
      <c r="G80" s="6">
        <f>'[1]Sheet1'!P34</f>
        <v>119.20266881764323</v>
      </c>
      <c r="H80" s="7">
        <f>'[1]Sheet1'!R34</f>
        <v>630</v>
      </c>
    </row>
    <row r="81" spans="1:8" ht="12.75">
      <c r="A81" s="4" t="str">
        <f>'[1]Sheet1'!H114</f>
        <v>BCATSS</v>
      </c>
      <c r="B81" s="4" t="str">
        <f>'[1]Sheet1'!J85</f>
        <v>PSYC</v>
      </c>
      <c r="C81" s="4" t="str">
        <f>'[1]Sheet1'!I85</f>
        <v>Spring:</v>
      </c>
      <c r="D81" s="5">
        <v>6</v>
      </c>
      <c r="E81" s="5">
        <f>'[1]Sheet1'!L85</f>
        <v>5.8</v>
      </c>
      <c r="F81" s="5">
        <f t="shared" si="1"/>
        <v>-0.20000000000000018</v>
      </c>
      <c r="G81" s="6">
        <f>'[1]Sheet1'!P85</f>
        <v>128.3907083969534</v>
      </c>
      <c r="H81" s="7">
        <f>'[1]Sheet1'!R85</f>
        <v>672.88020469907</v>
      </c>
    </row>
    <row r="82" spans="1:8" ht="12.75">
      <c r="A82" s="4" t="str">
        <f>'[1]Sheet1'!H125</f>
        <v>BCATSS</v>
      </c>
      <c r="B82" s="4" t="str">
        <f>'[1]Sheet1'!J130</f>
        <v>PSYC</v>
      </c>
      <c r="C82" s="4" t="str">
        <f>'[1]Sheet1'!I130</f>
        <v>SUMMER:</v>
      </c>
      <c r="D82" s="5">
        <v>1</v>
      </c>
      <c r="E82" s="5">
        <f>'[1]Sheet1'!L130</f>
        <v>1</v>
      </c>
      <c r="F82" s="5">
        <f t="shared" si="1"/>
        <v>0</v>
      </c>
      <c r="G82" s="6">
        <f>'[1]Sheet1'!P130</f>
        <v>21.58223764113175</v>
      </c>
      <c r="H82" s="7">
        <f>'[1]Sheet1'!R130</f>
        <v>654.9455377625837</v>
      </c>
    </row>
    <row r="83" spans="1:8" ht="12.75">
      <c r="A83" s="4" t="str">
        <f>'[1]Sheet1'!H127</f>
        <v>BCATSS</v>
      </c>
      <c r="B83" s="4" t="str">
        <f>'[1]Sheet1'!J35</f>
        <v>SOC</v>
      </c>
      <c r="C83" s="4" t="str">
        <f>'[1]Sheet1'!I35</f>
        <v>FALL:</v>
      </c>
      <c r="D83" s="5">
        <v>2.8</v>
      </c>
      <c r="E83" s="5">
        <f>'[1]Sheet1'!L35</f>
        <v>2.6</v>
      </c>
      <c r="F83" s="5">
        <f t="shared" si="1"/>
        <v>-0.19999999999999973</v>
      </c>
      <c r="G83" s="6">
        <f>'[1]Sheet1'!P35</f>
        <v>53.186780233655234</v>
      </c>
      <c r="H83" s="7">
        <f>'[1]Sheet1'!R35</f>
        <v>623.0769230769231</v>
      </c>
    </row>
    <row r="84" spans="1:8" ht="12.75">
      <c r="A84" s="4" t="str">
        <f>'[1]Sheet1'!H128</f>
        <v>BCATSS</v>
      </c>
      <c r="B84" s="4" t="str">
        <f>'[1]Sheet1'!J86</f>
        <v>SOC</v>
      </c>
      <c r="C84" s="4" t="str">
        <f>'[1]Sheet1'!I86</f>
        <v>Spring:</v>
      </c>
      <c r="D84" s="5">
        <v>2.4</v>
      </c>
      <c r="E84" s="5">
        <f>'[1]Sheet1'!L86</f>
        <v>2.4</v>
      </c>
      <c r="F84" s="5">
        <f t="shared" si="1"/>
        <v>0</v>
      </c>
      <c r="G84" s="6">
        <f>'[1]Sheet1'!P86</f>
        <v>48.28709677419355</v>
      </c>
      <c r="H84" s="7">
        <f>'[1]Sheet1'!R86</f>
        <v>606.25</v>
      </c>
    </row>
    <row r="85" spans="1:8" ht="12.75">
      <c r="A85" s="4" t="str">
        <f>'[1]Sheet1'!H129</f>
        <v>BCATSS</v>
      </c>
      <c r="B85" s="4" t="str">
        <f>'[1]Sheet1'!J131</f>
        <v>SOC</v>
      </c>
      <c r="C85" s="4" t="str">
        <f>'[1]Sheet1'!I131</f>
        <v>SUMMER:</v>
      </c>
      <c r="D85" s="5">
        <v>1.2</v>
      </c>
      <c r="E85" s="5">
        <f>'[1]Sheet1'!L131</f>
        <v>1</v>
      </c>
      <c r="F85" s="5">
        <f t="shared" si="1"/>
        <v>-0.19999999999999996</v>
      </c>
      <c r="G85" s="6">
        <f>'[1]Sheet1'!P131</f>
        <v>22.313823518671796</v>
      </c>
      <c r="H85" s="7">
        <f>'[1]Sheet1'!R131</f>
        <v>678.2912533994561</v>
      </c>
    </row>
    <row r="86" spans="1:8" ht="12.75">
      <c r="A86" s="4"/>
      <c r="B86" s="4" t="s">
        <v>36</v>
      </c>
      <c r="C86" s="4" t="s">
        <v>22</v>
      </c>
      <c r="D86" s="5">
        <v>0</v>
      </c>
      <c r="E86" s="5">
        <v>0.95</v>
      </c>
      <c r="F86" s="5">
        <v>0.95</v>
      </c>
      <c r="G86" s="6">
        <v>31.2</v>
      </c>
      <c r="H86" s="7">
        <v>985</v>
      </c>
    </row>
    <row r="87" spans="1:8" ht="12.75">
      <c r="A87" s="4" t="str">
        <f>'[1]Sheet1'!H130</f>
        <v>BCATSS</v>
      </c>
      <c r="B87" s="4" t="str">
        <f>'[1]Sheet1'!J29</f>
        <v>WLDT</v>
      </c>
      <c r="C87" s="4" t="str">
        <f>'[1]Sheet1'!I29</f>
        <v>FALL:</v>
      </c>
      <c r="D87" s="5">
        <v>2.135</v>
      </c>
      <c r="E87" s="5">
        <f>'[1]Sheet1'!L29</f>
        <v>1.9836666666666667</v>
      </c>
      <c r="F87" s="5">
        <f t="shared" si="1"/>
        <v>-0.1513333333333331</v>
      </c>
      <c r="G87" s="6">
        <f>'[1]Sheet1'!P29</f>
        <v>29.03175697568811</v>
      </c>
      <c r="H87" s="7">
        <f>'[1]Sheet1'!R29</f>
        <v>443.6229205175601</v>
      </c>
    </row>
    <row r="88" spans="1:8" ht="12.75">
      <c r="A88" s="4" t="str">
        <f>'[1]Sheet1'!H131</f>
        <v>BCATSS</v>
      </c>
      <c r="B88" s="4" t="str">
        <f>'[1]Sheet1'!J81</f>
        <v>WLDT</v>
      </c>
      <c r="C88" s="4" t="str">
        <f>'[1]Sheet1'!I81</f>
        <v>Spring:</v>
      </c>
      <c r="D88" s="5">
        <v>2.351</v>
      </c>
      <c r="E88" s="5">
        <f>'[1]Sheet1'!L81</f>
        <v>2.416666666666667</v>
      </c>
      <c r="F88" s="5">
        <f t="shared" si="1"/>
        <v>0.06566666666666698</v>
      </c>
      <c r="G88" s="6">
        <f>'[1]Sheet1'!P81</f>
        <v>37.15073762838469</v>
      </c>
      <c r="H88" s="7">
        <f>'[1]Sheet1'!R81</f>
        <v>465.5172413793103</v>
      </c>
    </row>
    <row r="89" spans="1:8" ht="12.75">
      <c r="A89" s="11" t="s">
        <v>4</v>
      </c>
      <c r="B89" s="11" t="s">
        <v>18</v>
      </c>
      <c r="C89" s="11" t="s">
        <v>21</v>
      </c>
      <c r="D89" s="5">
        <v>0.3</v>
      </c>
      <c r="E89" s="5">
        <v>0</v>
      </c>
      <c r="F89" s="5">
        <f t="shared" si="1"/>
        <v>-0.3</v>
      </c>
      <c r="G89" s="6">
        <v>0</v>
      </c>
      <c r="H89" s="7">
        <v>0</v>
      </c>
    </row>
    <row r="90" spans="1:8" ht="12.75">
      <c r="A90" s="4" t="str">
        <f>'[1]Sheet1'!H2</f>
        <v>MSEPS</v>
      </c>
      <c r="B90" s="4" t="str">
        <f>'[1]Sheet1'!J2</f>
        <v>ACAD</v>
      </c>
      <c r="C90" s="4" t="str">
        <f>'[1]Sheet1'!I2</f>
        <v>FALL:</v>
      </c>
      <c r="D90" s="5">
        <v>1.143</v>
      </c>
      <c r="E90" s="5">
        <f>'[1]Sheet1'!L2</f>
        <v>1.143</v>
      </c>
      <c r="F90" s="5">
        <f t="shared" si="1"/>
        <v>0</v>
      </c>
      <c r="G90" s="6">
        <f>'[1]Sheet1'!P2</f>
        <v>12.025429870129871</v>
      </c>
      <c r="H90" s="7">
        <f>'[1]Sheet1'!R2</f>
        <v>315.23365999704583</v>
      </c>
    </row>
    <row r="91" spans="1:8" ht="12.75">
      <c r="A91" s="4" t="str">
        <f>'[1]Sheet1'!H6</f>
        <v>MSEPS</v>
      </c>
      <c r="B91" s="4" t="str">
        <f>'[1]Sheet1'!J89</f>
        <v>ACAD</v>
      </c>
      <c r="C91" s="4" t="str">
        <f>'[1]Sheet1'!I89</f>
        <v>Spring:</v>
      </c>
      <c r="D91" s="5">
        <v>1.281</v>
      </c>
      <c r="E91" s="5">
        <f>'[1]Sheet1'!L89</f>
        <v>1.281</v>
      </c>
      <c r="F91" s="5">
        <f t="shared" si="1"/>
        <v>0</v>
      </c>
      <c r="G91" s="6">
        <f>'[1]Sheet1'!P89</f>
        <v>11.647761449077239</v>
      </c>
      <c r="H91" s="7">
        <f>'[1]Sheet1'!R89</f>
        <v>272.5217077183058</v>
      </c>
    </row>
    <row r="92" spans="1:8" ht="12.75">
      <c r="A92" s="4" t="str">
        <f>'[1]Sheet1'!H25</f>
        <v>MSEPS</v>
      </c>
      <c r="B92" s="4" t="str">
        <f>'[1]Sheet1'!J132</f>
        <v>ACAD</v>
      </c>
      <c r="C92" s="4" t="str">
        <f>'[1]Sheet1'!I132</f>
        <v>SUMMER:</v>
      </c>
      <c r="D92" s="5">
        <v>0.956</v>
      </c>
      <c r="E92" s="5">
        <f>'[1]Sheet1'!L132</f>
        <v>0.956</v>
      </c>
      <c r="F92" s="5">
        <f t="shared" si="1"/>
        <v>0</v>
      </c>
      <c r="G92" s="6">
        <f>'[1]Sheet1'!P132</f>
        <v>8.560881578947368</v>
      </c>
      <c r="H92" s="7">
        <f>'[1]Sheet1'!R132</f>
        <v>268.3642094252367</v>
      </c>
    </row>
    <row r="93" spans="1:8" ht="12.75">
      <c r="A93" s="4" t="str">
        <f>'[1]Sheet1'!H38</f>
        <v>MSEPS</v>
      </c>
      <c r="B93" s="4" t="str">
        <f>'[1]Sheet1'!J143</f>
        <v>ACADEMY</v>
      </c>
      <c r="C93" s="4" t="str">
        <f>'[1]Sheet1'!I143</f>
        <v>FALL:</v>
      </c>
      <c r="D93" s="5">
        <v>3.51</v>
      </c>
      <c r="E93" s="5">
        <f>'[1]Sheet1'!L143</f>
        <v>3.51</v>
      </c>
      <c r="F93" s="5">
        <f t="shared" si="1"/>
        <v>0</v>
      </c>
      <c r="G93" s="6">
        <f>'[1]Sheet1'!P143</f>
        <v>77.74</v>
      </c>
      <c r="H93" s="7">
        <f>'[1]Sheet1'!R143</f>
        <v>664.3874643874644</v>
      </c>
    </row>
    <row r="94" spans="1:8" ht="12.75">
      <c r="A94" s="4" t="str">
        <f>'[1]Sheet1'!H39</f>
        <v>MSEPS</v>
      </c>
      <c r="B94" s="4" t="str">
        <f>'[1]Sheet1'!J144</f>
        <v>ACADEMY</v>
      </c>
      <c r="C94" s="4" t="str">
        <f>'[1]Sheet1'!I144</f>
        <v>SPRING:</v>
      </c>
      <c r="D94" s="5">
        <v>3.51</v>
      </c>
      <c r="E94" s="5">
        <f>'[1]Sheet1'!L144</f>
        <v>3.51</v>
      </c>
      <c r="F94" s="5">
        <f t="shared" si="1"/>
        <v>0</v>
      </c>
      <c r="G94" s="6">
        <f>'[1]Sheet1'!P144</f>
        <v>77.74</v>
      </c>
      <c r="H94" s="7">
        <f>'[1]Sheet1'!R144</f>
        <v>664.3874643874644</v>
      </c>
    </row>
    <row r="95" spans="1:8" ht="12.75">
      <c r="A95" s="11" t="s">
        <v>3</v>
      </c>
      <c r="B95" s="11" t="s">
        <v>11</v>
      </c>
      <c r="C95" s="11" t="s">
        <v>2</v>
      </c>
      <c r="D95" s="5">
        <v>1.6</v>
      </c>
      <c r="E95" s="5">
        <f>'[2]Discipline Plan'!$L$2</f>
        <v>1.5999999999999999</v>
      </c>
      <c r="F95" s="5">
        <f t="shared" si="1"/>
        <v>0</v>
      </c>
      <c r="G95" s="6">
        <f>'[2]Discipline Plan'!$O$2</f>
        <v>36.6</v>
      </c>
      <c r="H95" s="7">
        <f>'[2]Discipline Plan'!$R$2</f>
        <v>703.1250000000001</v>
      </c>
    </row>
    <row r="96" spans="1:8" ht="12.75">
      <c r="A96" s="4" t="str">
        <f>'[1]Sheet1'!H40</f>
        <v>MSEPS</v>
      </c>
      <c r="B96" s="4" t="str">
        <f>'[1]Sheet1'!J90</f>
        <v>AJ</v>
      </c>
      <c r="C96" s="4" t="str">
        <f>'[1]Sheet1'!I90</f>
        <v>Spring:</v>
      </c>
      <c r="D96" s="5">
        <v>1.6</v>
      </c>
      <c r="E96" s="5">
        <f>'[1]Sheet1'!L90</f>
        <v>1.4</v>
      </c>
      <c r="F96" s="5">
        <f t="shared" si="1"/>
        <v>-0.20000000000000018</v>
      </c>
      <c r="G96" s="6">
        <f>'[1]Sheet1'!P90</f>
        <v>31.8</v>
      </c>
      <c r="H96" s="7">
        <f>'[1]Sheet1'!R90</f>
        <v>696.4285714285714</v>
      </c>
    </row>
    <row r="97" spans="1:8" ht="12.75">
      <c r="A97" s="11" t="s">
        <v>3</v>
      </c>
      <c r="B97" s="11" t="s">
        <v>11</v>
      </c>
      <c r="C97" s="11" t="s">
        <v>21</v>
      </c>
      <c r="D97" s="5">
        <v>0.26666666666666666</v>
      </c>
      <c r="E97" s="5">
        <v>0</v>
      </c>
      <c r="F97" s="5">
        <f t="shared" si="1"/>
        <v>-0.26666666666666666</v>
      </c>
      <c r="G97" s="6">
        <v>0</v>
      </c>
      <c r="H97" s="7">
        <v>0</v>
      </c>
    </row>
    <row r="98" spans="1:8" ht="12.75">
      <c r="A98" s="4" t="str">
        <f>'[1]Sheet1'!H41</f>
        <v>MSEPS</v>
      </c>
      <c r="B98" s="4" t="str">
        <f>'[1]Sheet1'!J38</f>
        <v>ASTR</v>
      </c>
      <c r="C98" s="4" t="str">
        <f>'[1]Sheet1'!I38</f>
        <v>FALL:</v>
      </c>
      <c r="D98" s="5">
        <v>1.29</v>
      </c>
      <c r="E98" s="5">
        <f>'[1]Sheet1'!L38</f>
        <v>0.95</v>
      </c>
      <c r="F98" s="5">
        <f t="shared" si="1"/>
        <v>-0.3400000000000001</v>
      </c>
      <c r="G98" s="6">
        <f>'[1]Sheet1'!P38</f>
        <v>31.20277864992151</v>
      </c>
      <c r="H98" s="7">
        <f>'[1]Sheet1'!R38</f>
        <v>647.3684210526316</v>
      </c>
    </row>
    <row r="99" spans="1:8" ht="12.75">
      <c r="A99" s="4" t="str">
        <f>'[1]Sheet1'!H42</f>
        <v>MSEPS</v>
      </c>
      <c r="B99" s="4" t="str">
        <f>'[1]Sheet1'!J91</f>
        <v>ASTR</v>
      </c>
      <c r="C99" s="4" t="str">
        <f>'[1]Sheet1'!I91</f>
        <v>Spring:</v>
      </c>
      <c r="D99" s="5">
        <v>0.95</v>
      </c>
      <c r="E99" s="5">
        <f>'[1]Sheet1'!L91</f>
        <v>1.09</v>
      </c>
      <c r="F99" s="5">
        <f t="shared" si="1"/>
        <v>0.14000000000000012</v>
      </c>
      <c r="G99" s="6">
        <f>'[1]Sheet1'!P91</f>
        <v>24.4</v>
      </c>
      <c r="H99" s="7">
        <f>'[1]Sheet1'!R91</f>
        <v>674.3119266055045</v>
      </c>
    </row>
    <row r="100" spans="1:8" ht="12.75">
      <c r="A100" s="4" t="str">
        <f>'[1]Sheet1'!H43</f>
        <v>MSEPS</v>
      </c>
      <c r="B100" s="4" t="str">
        <f>'[1]Sheet1'!J133</f>
        <v>ASTR</v>
      </c>
      <c r="C100" s="4" t="str">
        <f>'[1]Sheet1'!I133</f>
        <v>SUMMER:</v>
      </c>
      <c r="D100" s="5">
        <v>0.4</v>
      </c>
      <c r="E100" s="5">
        <f>'[1]Sheet1'!L133</f>
        <v>0.4</v>
      </c>
      <c r="F100" s="5">
        <f t="shared" si="1"/>
        <v>0</v>
      </c>
      <c r="G100" s="6">
        <f>'[1]Sheet1'!P133</f>
        <v>9.247905620360552</v>
      </c>
      <c r="H100" s="7">
        <f>'[1]Sheet1'!R133</f>
        <v>693.0143160127252</v>
      </c>
    </row>
    <row r="101" spans="1:8" ht="12.75">
      <c r="A101" s="4" t="str">
        <f>'[1]Sheet1'!H44</f>
        <v>MSEPS</v>
      </c>
      <c r="B101" s="4" t="str">
        <f>'[1]Sheet1'!J39</f>
        <v>BIO</v>
      </c>
      <c r="C101" s="4" t="str">
        <f>'[1]Sheet1'!I39</f>
        <v>FALL:</v>
      </c>
      <c r="D101" s="5">
        <v>9.983</v>
      </c>
      <c r="E101" s="5">
        <f>'[1]Sheet1'!L39</f>
        <v>9.85</v>
      </c>
      <c r="F101" s="5">
        <f t="shared" si="1"/>
        <v>-0.1330000000000009</v>
      </c>
      <c r="G101" s="6">
        <f>'[1]Sheet1'!P39</f>
        <v>169.28419969666328</v>
      </c>
      <c r="H101" s="7">
        <f>'[1]Sheet1'!R39</f>
        <v>524.1624365482234</v>
      </c>
    </row>
    <row r="102" spans="1:8" ht="12.75">
      <c r="A102" s="4" t="str">
        <f>'[1]Sheet1'!H45</f>
        <v>MSEPS</v>
      </c>
      <c r="B102" s="4" t="str">
        <f>'[1]Sheet1'!J92</f>
        <v>BIOL SCI</v>
      </c>
      <c r="C102" s="4" t="str">
        <f>'[1]Sheet1'!I92</f>
        <v>Spring:</v>
      </c>
      <c r="D102" s="5">
        <v>10.616666666666665</v>
      </c>
      <c r="E102" s="5">
        <f>'[1]Sheet1'!L92</f>
        <v>9.85</v>
      </c>
      <c r="F102" s="5">
        <f t="shared" si="1"/>
        <v>-0.7666666666666657</v>
      </c>
      <c r="G102" s="6">
        <f>'[1]Sheet1'!P92</f>
        <v>164.23800547278805</v>
      </c>
      <c r="H102" s="7">
        <f>'[1]Sheet1'!R92</f>
        <v>505.88832487309645</v>
      </c>
    </row>
    <row r="103" spans="1:8" ht="12.75">
      <c r="A103" s="4" t="str">
        <f>'[1]Sheet1'!H46</f>
        <v>MSEPS</v>
      </c>
      <c r="B103" s="4" t="str">
        <f>'[1]Sheet1'!J134</f>
        <v>BIO SCI</v>
      </c>
      <c r="C103" s="4" t="str">
        <f>'[1]Sheet1'!I134</f>
        <v>SUMMER:</v>
      </c>
      <c r="D103" s="5">
        <v>1.7</v>
      </c>
      <c r="E103" s="5">
        <f>'[1]Sheet1'!L134</f>
        <v>1.2</v>
      </c>
      <c r="F103" s="5">
        <f t="shared" si="1"/>
        <v>-0.5</v>
      </c>
      <c r="G103" s="6">
        <f>'[1]Sheet1'!P134</f>
        <v>20.792769377990428</v>
      </c>
      <c r="H103" s="7">
        <f>'[1]Sheet1'!R134</f>
        <v>532.4231259968103</v>
      </c>
    </row>
    <row r="104" spans="1:8" ht="12.75">
      <c r="A104" s="11" t="s">
        <v>3</v>
      </c>
      <c r="B104" s="4" t="str">
        <f>'[1]Sheet1'!J6</f>
        <v>CHEM</v>
      </c>
      <c r="C104" s="4" t="str">
        <f>'[1]Sheet1'!I6</f>
        <v>FALL:</v>
      </c>
      <c r="D104" s="5">
        <v>5.2</v>
      </c>
      <c r="E104" s="5">
        <f>'[1]Sheet1'!L6</f>
        <v>4.700000000000001</v>
      </c>
      <c r="F104" s="5">
        <f t="shared" si="1"/>
        <v>-0.4999999999999991</v>
      </c>
      <c r="G104" s="6">
        <f>'[1]Sheet1'!P6</f>
        <v>73.34940856245204</v>
      </c>
      <c r="H104" s="7">
        <f>'[1]Sheet1'!R6</f>
        <v>481.91489361702116</v>
      </c>
    </row>
    <row r="105" spans="1:8" ht="12.75">
      <c r="A105" s="4" t="str">
        <f>'[1]Sheet1'!H47</f>
        <v>MSEPS</v>
      </c>
      <c r="B105" s="4" t="str">
        <f>'[1]Sheet1'!J60</f>
        <v>CHEM</v>
      </c>
      <c r="C105" s="4" t="str">
        <f>'[1]Sheet1'!I60</f>
        <v>Spring:</v>
      </c>
      <c r="D105" s="5">
        <v>4.7</v>
      </c>
      <c r="E105" s="5">
        <f>'[1]Sheet1'!L60</f>
        <v>4.7</v>
      </c>
      <c r="F105" s="5">
        <f t="shared" si="1"/>
        <v>0</v>
      </c>
      <c r="G105" s="6">
        <f>'[1]Sheet1'!P60</f>
        <v>71.17635327635328</v>
      </c>
      <c r="H105" s="7">
        <f>'[1]Sheet1'!R60</f>
        <v>465.9574468085106</v>
      </c>
    </row>
    <row r="106" spans="1:8" ht="12.75">
      <c r="A106" s="4" t="str">
        <f>'[1]Sheet1'!H48</f>
        <v>MSEPS</v>
      </c>
      <c r="B106" s="4" t="str">
        <f>'[1]Sheet1'!J113</f>
        <v>CHEM</v>
      </c>
      <c r="C106" s="4" t="str">
        <f>'[1]Sheet1'!I113</f>
        <v>SUMMER:</v>
      </c>
      <c r="D106" s="5">
        <v>2.05</v>
      </c>
      <c r="E106" s="5">
        <f>'[1]Sheet1'!L113</f>
        <v>2.0500000000000003</v>
      </c>
      <c r="F106" s="5">
        <f t="shared" si="1"/>
        <v>0</v>
      </c>
      <c r="G106" s="6">
        <f>'[1]Sheet1'!P113</f>
        <v>30.228296703296703</v>
      </c>
      <c r="H106" s="7">
        <f>'[1]Sheet1'!R113</f>
        <v>529.8284642187081</v>
      </c>
    </row>
    <row r="107" spans="1:8" ht="12.75">
      <c r="A107" s="4" t="str">
        <f>'[1]Sheet1'!H49</f>
        <v>MSEPS</v>
      </c>
      <c r="B107" s="4" t="str">
        <f>'[1]Sheet1'!J40</f>
        <v>EMS</v>
      </c>
      <c r="C107" s="4" t="str">
        <f>'[1]Sheet1'!I40</f>
        <v>FALL:</v>
      </c>
      <c r="D107" s="5">
        <v>1.8579999999999999</v>
      </c>
      <c r="E107" s="5">
        <f>'[1]Sheet1'!L40</f>
        <v>1.9269999999999998</v>
      </c>
      <c r="F107" s="5">
        <f t="shared" si="1"/>
        <v>0.06899999999999995</v>
      </c>
      <c r="G107" s="6">
        <f>'[1]Sheet1'!P40</f>
        <v>41.51631979650723</v>
      </c>
      <c r="H107" s="7">
        <f>'[1]Sheet1'!R40</f>
        <v>651.3247271872377</v>
      </c>
    </row>
    <row r="108" spans="1:8" ht="12.75">
      <c r="A108" s="4" t="str">
        <f>'[1]Sheet1'!H60</f>
        <v>MSEPS</v>
      </c>
      <c r="B108" s="4" t="str">
        <f>'[1]Sheet1'!J93</f>
        <v>EMS</v>
      </c>
      <c r="C108" s="4" t="str">
        <f>'[1]Sheet1'!I93</f>
        <v>Spring:</v>
      </c>
      <c r="D108" s="5">
        <v>1.5143333333333335</v>
      </c>
      <c r="E108" s="5">
        <f>'[1]Sheet1'!L93</f>
        <v>1.6639999999999997</v>
      </c>
      <c r="F108" s="5">
        <f t="shared" si="1"/>
        <v>0.14966666666666617</v>
      </c>
      <c r="G108" s="6">
        <f>'[1]Sheet1'!P93</f>
        <v>35.735957431457436</v>
      </c>
      <c r="H108" s="7">
        <f>'[1]Sheet1'!R93</f>
        <v>651.9477008168116</v>
      </c>
    </row>
    <row r="109" spans="1:8" ht="12.75">
      <c r="A109" s="4" t="str">
        <f>'[1]Sheet1'!H77</f>
        <v>MSEPS</v>
      </c>
      <c r="B109" s="4" t="str">
        <f>'[1]Sheet1'!J111</f>
        <v>EMS</v>
      </c>
      <c r="C109" s="4" t="str">
        <f>'[1]Sheet1'!I111</f>
        <v>SUMMER:</v>
      </c>
      <c r="D109" s="5">
        <v>0.46799999999999997</v>
      </c>
      <c r="E109" s="5">
        <f>'[1]Sheet1'!L111</f>
        <v>0.283</v>
      </c>
      <c r="F109" s="5">
        <f t="shared" si="1"/>
        <v>-0.185</v>
      </c>
      <c r="G109" s="6">
        <f>'[1]Sheet1'!P111</f>
        <v>6.8931818181818185</v>
      </c>
      <c r="H109" s="7">
        <f>'[1]Sheet1'!R111</f>
        <v>730.0032123353678</v>
      </c>
    </row>
    <row r="110" spans="1:8" ht="12.75">
      <c r="A110" s="4" t="str">
        <f>'[1]Sheet1'!H89</f>
        <v>MSEPS</v>
      </c>
      <c r="B110" s="4" t="str">
        <f>'[1]Sheet1'!J41</f>
        <v>ENGR</v>
      </c>
      <c r="C110" s="4" t="str">
        <f>'[1]Sheet1'!I41</f>
        <v>FALL:</v>
      </c>
      <c r="D110" s="5">
        <v>0.8319999999999999</v>
      </c>
      <c r="E110" s="5">
        <f>'[1]Sheet1'!L41</f>
        <v>0.8319999999999999</v>
      </c>
      <c r="F110" s="5">
        <f t="shared" si="1"/>
        <v>0</v>
      </c>
      <c r="G110" s="6">
        <f>'[1]Sheet1'!P41</f>
        <v>9.759182194616978</v>
      </c>
      <c r="H110" s="7">
        <f>'[1]Sheet1'!R41</f>
        <v>352.1634615384616</v>
      </c>
    </row>
    <row r="111" spans="1:8" ht="12.75">
      <c r="A111" s="4" t="str">
        <f>'[1]Sheet1'!H90</f>
        <v>MSEPS</v>
      </c>
      <c r="B111" s="4" t="str">
        <f>'[1]Sheet1'!J94</f>
        <v>ENGR</v>
      </c>
      <c r="C111" s="4" t="str">
        <f>'[1]Sheet1'!I94</f>
        <v>Spring:</v>
      </c>
      <c r="D111" s="5">
        <v>1.3323333333333331</v>
      </c>
      <c r="E111" s="5">
        <f>'[1]Sheet1'!L94</f>
        <v>1.3319999999999999</v>
      </c>
      <c r="F111" s="5">
        <f t="shared" si="1"/>
        <v>-0.0003333333333332966</v>
      </c>
      <c r="G111" s="6">
        <f>'[1]Sheet1'!P94</f>
        <v>14.3325</v>
      </c>
      <c r="H111" s="7">
        <f>'[1]Sheet1'!R94</f>
        <v>364.11411411411416</v>
      </c>
    </row>
    <row r="112" spans="1:8" ht="12.75">
      <c r="A112" s="4" t="str">
        <f>'[1]Sheet1'!H91</f>
        <v>MSEPS</v>
      </c>
      <c r="B112" s="4" t="str">
        <f>'[1]Sheet1'!J42</f>
        <v>FST</v>
      </c>
      <c r="C112" s="4" t="str">
        <f>'[1]Sheet1'!I42</f>
        <v>FALL:</v>
      </c>
      <c r="D112" s="5">
        <v>2.099</v>
      </c>
      <c r="E112" s="5">
        <f>'[1]Sheet1'!L42</f>
        <v>1.892</v>
      </c>
      <c r="F112" s="5">
        <f t="shared" si="1"/>
        <v>-0.2070000000000003</v>
      </c>
      <c r="G112" s="6">
        <f>'[1]Sheet1'!P42</f>
        <v>48.467290825964206</v>
      </c>
      <c r="H112" s="7">
        <f>'[1]Sheet1'!R42</f>
        <v>778.2143170927868</v>
      </c>
    </row>
    <row r="113" spans="1:8" ht="12.75">
      <c r="A113" s="4" t="str">
        <f>'[1]Sheet1'!H92</f>
        <v>MSEPS</v>
      </c>
      <c r="B113" s="4" t="str">
        <f>'[1]Sheet1'!J95</f>
        <v>FST</v>
      </c>
      <c r="C113" s="4" t="str">
        <f>'[1]Sheet1'!I95</f>
        <v>Spring:</v>
      </c>
      <c r="D113" s="5">
        <v>2.066</v>
      </c>
      <c r="E113" s="5">
        <f>'[1]Sheet1'!L95</f>
        <v>2.099</v>
      </c>
      <c r="F113" s="5">
        <f t="shared" si="1"/>
        <v>0.03300000000000036</v>
      </c>
      <c r="G113" s="6">
        <f>'[1]Sheet1'!P95</f>
        <v>53.34744967652228</v>
      </c>
      <c r="H113" s="7">
        <f>'[1]Sheet1'!R95</f>
        <v>769.3134259502949</v>
      </c>
    </row>
    <row r="114" spans="1:8" ht="12.75">
      <c r="A114" s="4" t="str">
        <f>'[1]Sheet1'!H93</f>
        <v>MSEPS</v>
      </c>
      <c r="B114" s="4" t="str">
        <f>'[1]Sheet1'!J135</f>
        <v>FST</v>
      </c>
      <c r="C114" s="4" t="str">
        <f>'[1]Sheet1'!I135</f>
        <v>SUMMER:</v>
      </c>
      <c r="D114" s="5">
        <v>0.8866666666666666</v>
      </c>
      <c r="E114" s="5">
        <f>'[1]Sheet1'!L135</f>
        <v>0.674</v>
      </c>
      <c r="F114" s="5">
        <f t="shared" si="1"/>
        <v>-0.21266666666666656</v>
      </c>
      <c r="G114" s="6">
        <f>'[1]Sheet1'!P135</f>
        <v>16.17749072356215</v>
      </c>
      <c r="H114" s="7">
        <f>'[1]Sheet1'!R135</f>
        <v>724.9295321041824</v>
      </c>
    </row>
    <row r="115" spans="1:8" ht="12.75">
      <c r="A115" s="4" t="str">
        <f>'[1]Sheet1'!H94</f>
        <v>MSEPS</v>
      </c>
      <c r="B115" s="4" t="str">
        <f>'[1]Sheet1'!J43</f>
        <v>GEOG</v>
      </c>
      <c r="C115" s="4" t="str">
        <f>'[1]Sheet1'!I43</f>
        <v>FALL:</v>
      </c>
      <c r="D115" s="5">
        <v>2.41</v>
      </c>
      <c r="E115" s="5">
        <f>'[1]Sheet1'!L43</f>
        <v>2.21</v>
      </c>
      <c r="F115" s="5">
        <f t="shared" si="1"/>
        <v>-0.20000000000000018</v>
      </c>
      <c r="G115" s="6">
        <f>'[1]Sheet1'!P43</f>
        <v>44.024375596654494</v>
      </c>
      <c r="H115" s="7">
        <f>'[1]Sheet1'!R43</f>
        <v>606.7873303167421</v>
      </c>
    </row>
    <row r="116" spans="1:8" ht="12.75">
      <c r="A116" s="4" t="str">
        <f>'[1]Sheet1'!H95</f>
        <v>MSEPS</v>
      </c>
      <c r="B116" s="4" t="str">
        <f>'[1]Sheet1'!J96</f>
        <v>GEOG</v>
      </c>
      <c r="C116" s="4" t="str">
        <f>'[1]Sheet1'!I96</f>
        <v>Spring:</v>
      </c>
      <c r="D116" s="5">
        <v>1.86</v>
      </c>
      <c r="E116" s="5">
        <f>'[1]Sheet1'!L96</f>
        <v>1.8599999999999997</v>
      </c>
      <c r="F116" s="5">
        <f t="shared" si="1"/>
        <v>0</v>
      </c>
      <c r="G116" s="6">
        <f>'[1]Sheet1'!P96</f>
        <v>40.1553488372093</v>
      </c>
      <c r="H116" s="7">
        <f>'[1]Sheet1'!R96</f>
        <v>658.0645161290324</v>
      </c>
    </row>
    <row r="117" spans="1:8" ht="12.75">
      <c r="A117" s="4" t="str">
        <f>'[1]Sheet1'!H96</f>
        <v>MSEPS</v>
      </c>
      <c r="B117" s="4" t="str">
        <f>'[1]Sheet1'!J136</f>
        <v>GEOG</v>
      </c>
      <c r="C117" s="4" t="str">
        <f>'[1]Sheet1'!I136</f>
        <v>SUMMER:</v>
      </c>
      <c r="D117" s="5">
        <v>0.2</v>
      </c>
      <c r="E117" s="5">
        <f>'[1]Sheet1'!L136</f>
        <v>0.2</v>
      </c>
      <c r="F117" s="5">
        <f t="shared" si="1"/>
        <v>0</v>
      </c>
      <c r="G117" s="6">
        <f>'[1]Sheet1'!P136</f>
        <v>4.5140625</v>
      </c>
      <c r="H117" s="7">
        <f>'[1]Sheet1'!R136</f>
        <v>675</v>
      </c>
    </row>
    <row r="118" spans="1:8" ht="12.75">
      <c r="A118" s="4" t="str">
        <f>'[1]Sheet1'!H97</f>
        <v>MSEPS</v>
      </c>
      <c r="B118" s="4" t="str">
        <f>'[1]Sheet1'!J44</f>
        <v>GEOL</v>
      </c>
      <c r="C118" s="4" t="str">
        <f>'[1]Sheet1'!I44</f>
        <v>FALL:</v>
      </c>
      <c r="D118" s="5">
        <v>2.2829999999999995</v>
      </c>
      <c r="E118" s="5">
        <f>'[1]Sheet1'!L44</f>
        <v>2.1499999999999995</v>
      </c>
      <c r="F118" s="5">
        <f t="shared" si="1"/>
        <v>-0.133</v>
      </c>
      <c r="G118" s="6">
        <f>'[1]Sheet1'!P44</f>
        <v>42.897494984690105</v>
      </c>
      <c r="H118" s="7">
        <f>'[1]Sheet1'!R44</f>
        <v>606.9767441860466</v>
      </c>
    </row>
    <row r="119" spans="1:8" ht="12.75">
      <c r="A119" s="4" t="str">
        <f>'[1]Sheet1'!H98</f>
        <v>MSEPS</v>
      </c>
      <c r="B119" s="4" t="str">
        <f>'[1]Sheet1'!J97</f>
        <v>GEOL</v>
      </c>
      <c r="C119" s="4" t="str">
        <f>'[1]Sheet1'!I97</f>
        <v>Spring:</v>
      </c>
      <c r="D119" s="5">
        <v>2.2833333333333328</v>
      </c>
      <c r="E119" s="5">
        <f>'[1]Sheet1'!L97</f>
        <v>1.9499999999999995</v>
      </c>
      <c r="F119" s="5">
        <f t="shared" si="1"/>
        <v>-0.33333333333333326</v>
      </c>
      <c r="G119" s="6">
        <f>'[1]Sheet1'!P97</f>
        <v>37.27845246319244</v>
      </c>
      <c r="H119" s="7">
        <f>'[1]Sheet1'!R97</f>
        <v>580.0000000000001</v>
      </c>
    </row>
    <row r="120" spans="1:8" ht="12.75">
      <c r="A120" s="4" t="str">
        <f>'[1]Sheet1'!H99</f>
        <v>MSEPS</v>
      </c>
      <c r="B120" s="4" t="str">
        <f>'[1]Sheet1'!J137</f>
        <v>GEOL</v>
      </c>
      <c r="C120" s="4" t="str">
        <f>'[1]Sheet1'!I137</f>
        <v>SUMMER:</v>
      </c>
      <c r="D120" s="5">
        <v>0.2</v>
      </c>
      <c r="E120" s="5">
        <f>'[1]Sheet1'!L137</f>
        <v>0.2</v>
      </c>
      <c r="F120" s="5">
        <f t="shared" si="1"/>
        <v>0</v>
      </c>
      <c r="G120" s="6">
        <f>'[1]Sheet1'!P137</f>
        <v>4.32</v>
      </c>
      <c r="H120" s="7">
        <f>'[1]Sheet1'!R137</f>
        <v>650</v>
      </c>
    </row>
    <row r="121" spans="1:8" ht="12.75">
      <c r="A121" s="4" t="str">
        <f>'[1]Sheet1'!H100</f>
        <v>MSEPS</v>
      </c>
      <c r="B121" s="4" t="str">
        <f>'[1]Sheet1'!J45</f>
        <v>HORT</v>
      </c>
      <c r="C121" s="4" t="str">
        <f>'[1]Sheet1'!I45</f>
        <v>FALL:</v>
      </c>
      <c r="D121" s="5">
        <v>0.767</v>
      </c>
      <c r="E121" s="5">
        <f>'[1]Sheet1'!L45</f>
        <v>0.659</v>
      </c>
      <c r="F121" s="5">
        <f t="shared" si="1"/>
        <v>-0.10799999999999998</v>
      </c>
      <c r="G121" s="6">
        <f>'[1]Sheet1'!P45</f>
        <v>8.878</v>
      </c>
      <c r="H121" s="7">
        <f>'[1]Sheet1'!R45</f>
        <v>405.15933232169954</v>
      </c>
    </row>
    <row r="122" spans="1:8" ht="12.75">
      <c r="A122" s="4" t="str">
        <f>'[1]Sheet1'!H101</f>
        <v>MSEPS</v>
      </c>
      <c r="B122" s="4" t="str">
        <f>'[1]Sheet1'!J98</f>
        <v>HORT</v>
      </c>
      <c r="C122" s="4" t="str">
        <f>'[1]Sheet1'!I98</f>
        <v>Spring:</v>
      </c>
      <c r="D122" s="5">
        <v>0.6576666666666666</v>
      </c>
      <c r="E122" s="5">
        <f>'[1]Sheet1'!L98</f>
        <v>0.5503333333333333</v>
      </c>
      <c r="F122" s="5">
        <f t="shared" si="1"/>
        <v>-0.10733333333333328</v>
      </c>
      <c r="G122" s="6">
        <f>'[1]Sheet1'!P98</f>
        <v>6.17</v>
      </c>
      <c r="H122" s="7">
        <f>'[1]Sheet1'!R98</f>
        <v>336.15990308903696</v>
      </c>
    </row>
    <row r="123" spans="1:8" ht="12.75">
      <c r="A123" s="4" t="str">
        <f>'[1]Sheet1'!H102</f>
        <v>MSEPS</v>
      </c>
      <c r="B123" s="4" t="str">
        <f>'[1]Sheet1'!J25</f>
        <v>MATH</v>
      </c>
      <c r="C123" s="4" t="str">
        <f>'[1]Sheet1'!I25</f>
        <v>FALL:</v>
      </c>
      <c r="D123" s="5">
        <v>26.918333333333305</v>
      </c>
      <c r="E123" s="5">
        <f>'[1]Sheet1'!L25</f>
        <v>25.68666666666663</v>
      </c>
      <c r="F123" s="5">
        <f t="shared" si="1"/>
        <v>-1.2316666666666762</v>
      </c>
      <c r="G123" s="6">
        <f>'[1]Sheet1'!P25</f>
        <v>479.8461947070447</v>
      </c>
      <c r="H123" s="7">
        <f>'[1]Sheet1'!R25</f>
        <v>570.3962986071132</v>
      </c>
    </row>
    <row r="124" spans="1:8" ht="12.75">
      <c r="A124" s="4" t="str">
        <f>'[1]Sheet1'!H111</f>
        <v>MSEPS</v>
      </c>
      <c r="B124" s="4" t="str">
        <f>'[1]Sheet1'!J77</f>
        <v>MATH</v>
      </c>
      <c r="C124" s="4" t="str">
        <f>'[1]Sheet1'!I77</f>
        <v>Spring:</v>
      </c>
      <c r="D124" s="5">
        <v>24.453999999999965</v>
      </c>
      <c r="E124" s="5">
        <f>'[1]Sheet1'!L77</f>
        <v>23.737999999999968</v>
      </c>
      <c r="F124" s="5">
        <f t="shared" si="1"/>
        <v>-0.7159999999999975</v>
      </c>
      <c r="G124" s="6">
        <f>'[1]Sheet1'!P77</f>
        <v>396.0295107212348</v>
      </c>
      <c r="H124" s="7">
        <f>'[1]Sheet1'!R77</f>
        <v>510.1401304092572</v>
      </c>
    </row>
    <row r="125" spans="1:8" ht="12.75">
      <c r="A125" s="4" t="str">
        <f>'[1]Sheet1'!H113</f>
        <v>MSEPS</v>
      </c>
      <c r="B125" s="4" t="str">
        <f>'[1]Sheet1'!J124</f>
        <v>MATH</v>
      </c>
      <c r="C125" s="4" t="str">
        <f>'[1]Sheet1'!I124</f>
        <v>SUMMER:</v>
      </c>
      <c r="D125" s="5">
        <v>5.825</v>
      </c>
      <c r="E125" s="5">
        <f>'[1]Sheet1'!L124</f>
        <v>5.192</v>
      </c>
      <c r="F125" s="5">
        <f t="shared" si="1"/>
        <v>-0.633</v>
      </c>
      <c r="G125" s="6">
        <f>'[1]Sheet1'!P124</f>
        <v>95.20061429482845</v>
      </c>
      <c r="H125" s="7">
        <f>'[1]Sheet1'!R124</f>
        <v>558.4719081969733</v>
      </c>
    </row>
    <row r="126" spans="1:8" ht="12.75">
      <c r="A126" s="4" t="str">
        <f>'[1]Sheet1'!H124</f>
        <v>MSEPS</v>
      </c>
      <c r="B126" s="4" t="str">
        <f>'[1]Sheet1'!J46</f>
        <v>OSH</v>
      </c>
      <c r="C126" s="4" t="str">
        <f>'[1]Sheet1'!I46</f>
        <v>FALL:</v>
      </c>
      <c r="D126" s="5">
        <v>0.2</v>
      </c>
      <c r="E126" s="5">
        <f>'[1]Sheet1'!L46</f>
        <v>0.2</v>
      </c>
      <c r="F126" s="5">
        <f t="shared" si="1"/>
        <v>0</v>
      </c>
      <c r="G126" s="6">
        <f>'[1]Sheet1'!P46</f>
        <v>2.3000000000000003</v>
      </c>
      <c r="H126" s="7">
        <f>'[1]Sheet1'!R46</f>
        <v>345</v>
      </c>
    </row>
    <row r="127" spans="1:8" ht="12.75">
      <c r="A127" s="4" t="str">
        <f>'[1]Sheet1'!H132</f>
        <v>MSEPS</v>
      </c>
      <c r="B127" s="4" t="str">
        <f>'[1]Sheet1'!J99</f>
        <v>OSH</v>
      </c>
      <c r="C127" s="4" t="str">
        <f>'[1]Sheet1'!I99</f>
        <v>Spring:</v>
      </c>
      <c r="D127" s="5">
        <v>0.2</v>
      </c>
      <c r="E127" s="5">
        <f>'[1]Sheet1'!L99</f>
        <v>0.2</v>
      </c>
      <c r="F127" s="5">
        <f t="shared" si="1"/>
        <v>0</v>
      </c>
      <c r="G127" s="6">
        <f>'[1]Sheet1'!P99</f>
        <v>2</v>
      </c>
      <c r="H127" s="7">
        <f>'[1]Sheet1'!R99</f>
        <v>300</v>
      </c>
    </row>
    <row r="128" spans="1:8" ht="12.75">
      <c r="A128" s="4" t="str">
        <f>'[1]Sheet1'!H133</f>
        <v>MSEPS</v>
      </c>
      <c r="B128" s="4" t="str">
        <f>'[1]Sheet1'!J47</f>
        <v>PHYS</v>
      </c>
      <c r="C128" s="4" t="str">
        <f>'[1]Sheet1'!I47</f>
        <v>FALL:</v>
      </c>
      <c r="D128" s="5">
        <v>2.018</v>
      </c>
      <c r="E128" s="5">
        <f>'[1]Sheet1'!L47</f>
        <v>2.018</v>
      </c>
      <c r="F128" s="5">
        <f t="shared" si="1"/>
        <v>0</v>
      </c>
      <c r="G128" s="6">
        <f>'[1]Sheet1'!P47</f>
        <v>26.240191493322165</v>
      </c>
      <c r="H128" s="7">
        <f>'[1]Sheet1'!R47</f>
        <v>403.8652130822597</v>
      </c>
    </row>
    <row r="129" spans="1:8" ht="12.75">
      <c r="A129" s="4" t="str">
        <f>'[1]Sheet1'!H134</f>
        <v>MSEPS</v>
      </c>
      <c r="B129" s="4" t="str">
        <f>'[1]Sheet1'!J101</f>
        <v>PHYS</v>
      </c>
      <c r="C129" s="4" t="str">
        <f>'[1]Sheet1'!I101</f>
        <v>Spring:</v>
      </c>
      <c r="D129" s="5">
        <v>2.7009999999999996</v>
      </c>
      <c r="E129" s="5">
        <f>'[1]Sheet1'!L101</f>
        <v>2.651</v>
      </c>
      <c r="F129" s="5">
        <f t="shared" si="1"/>
        <v>-0.04999999999999982</v>
      </c>
      <c r="G129" s="6">
        <f>'[1]Sheet1'!P101</f>
        <v>43.53126050420168</v>
      </c>
      <c r="H129" s="7">
        <f>'[1]Sheet1'!R101</f>
        <v>373.44398340248966</v>
      </c>
    </row>
    <row r="130" spans="1:8" ht="12.75">
      <c r="A130" s="4" t="str">
        <f>'[1]Sheet1'!H135</f>
        <v>MSEPS</v>
      </c>
      <c r="B130" s="4" t="str">
        <f>'[1]Sheet1'!J48</f>
        <v>RADS</v>
      </c>
      <c r="C130" s="4" t="str">
        <f>'[1]Sheet1'!I48</f>
        <v>FALL:</v>
      </c>
      <c r="D130" s="5">
        <v>0.13333333333333333</v>
      </c>
      <c r="E130" s="5">
        <f>'[1]Sheet1'!L48</f>
        <v>0.13333333333333333</v>
      </c>
      <c r="F130" s="5">
        <f t="shared" si="1"/>
        <v>0</v>
      </c>
      <c r="G130" s="6">
        <f>'[1]Sheet1'!P48</f>
        <v>1.3333333333333333</v>
      </c>
      <c r="H130" s="7">
        <f>'[1]Sheet1'!R48</f>
        <v>300</v>
      </c>
    </row>
    <row r="131" spans="1:8" ht="12.75">
      <c r="A131" s="4" t="str">
        <f>'[1]Sheet1'!H136</f>
        <v>MSEPS</v>
      </c>
      <c r="B131" s="4" t="str">
        <f>'[1]Sheet1'!J100</f>
        <v>RADS</v>
      </c>
      <c r="C131" s="4" t="str">
        <f>'[1]Sheet1'!I100</f>
        <v>Spring:</v>
      </c>
      <c r="D131" s="5">
        <v>0.13399999999999998</v>
      </c>
      <c r="E131" s="5">
        <f>'[1]Sheet1'!L100</f>
        <v>0.13399999999999998</v>
      </c>
      <c r="F131" s="5">
        <f t="shared" si="1"/>
        <v>0</v>
      </c>
      <c r="G131" s="6">
        <f>'[1]Sheet1'!P100</f>
        <v>0.49583333333333335</v>
      </c>
      <c r="H131" s="7">
        <f>'[1]Sheet1'!R100</f>
        <v>111.9402985074627</v>
      </c>
    </row>
    <row r="132" spans="1:8" ht="12.75">
      <c r="A132" s="4" t="str">
        <f>'[1]Sheet1'!H137</f>
        <v>MSEPS</v>
      </c>
      <c r="B132" s="4" t="str">
        <f>'[1]Sheet1'!J49</f>
        <v>VWT</v>
      </c>
      <c r="C132" s="4" t="str">
        <f>'[1]Sheet1'!I49</f>
        <v>FALL:</v>
      </c>
      <c r="D132" s="5">
        <v>0.8833333333333334</v>
      </c>
      <c r="E132" s="5">
        <f>'[1]Sheet1'!L49</f>
        <v>0.883</v>
      </c>
      <c r="F132" s="5">
        <f aca="true" t="shared" si="2" ref="F132:F156">E132-D132</f>
        <v>-0.00033333333333340764</v>
      </c>
      <c r="G132" s="6">
        <f>'[1]Sheet1'!P49</f>
        <v>15</v>
      </c>
      <c r="H132" s="7">
        <f>'[1]Sheet1'!R49</f>
        <v>509.62627406568515</v>
      </c>
    </row>
    <row r="133" spans="1:8" ht="12.75">
      <c r="A133" s="4" t="str">
        <f>'[1]Sheet1'!H138</f>
        <v>MSEPS</v>
      </c>
      <c r="B133" s="4" t="str">
        <f>'[1]Sheet1'!J102</f>
        <v>VWT</v>
      </c>
      <c r="C133" s="4" t="str">
        <f>'[1]Sheet1'!I102</f>
        <v>Spring:</v>
      </c>
      <c r="D133" s="5">
        <v>1.083</v>
      </c>
      <c r="E133" s="5">
        <f>'[1]Sheet1'!L102</f>
        <v>1.0830000000000002</v>
      </c>
      <c r="F133" s="5">
        <f t="shared" si="2"/>
        <v>0</v>
      </c>
      <c r="G133" s="6">
        <f>'[1]Sheet1'!P102</f>
        <v>16.163043478260867</v>
      </c>
      <c r="H133" s="7">
        <f>'[1]Sheet1'!R102</f>
        <v>447.8301015697137</v>
      </c>
    </row>
    <row r="134" spans="1:8" ht="12.75">
      <c r="A134" s="4" t="str">
        <f>'[1]Sheet1'!H143</f>
        <v>MSEPS</v>
      </c>
      <c r="B134" s="4" t="str">
        <f>'[1]Sheet1'!J138</f>
        <v>VWT</v>
      </c>
      <c r="C134" s="4" t="str">
        <f>'[1]Sheet1'!I138</f>
        <v>SUMMER:</v>
      </c>
      <c r="D134" s="5">
        <v>0.283</v>
      </c>
      <c r="E134" s="5">
        <f>'[1]Sheet1'!L138</f>
        <v>0.28300000000000003</v>
      </c>
      <c r="F134" s="5">
        <f t="shared" si="2"/>
        <v>0</v>
      </c>
      <c r="G134" s="6">
        <f>'[1]Sheet1'!P138</f>
        <v>4.28</v>
      </c>
      <c r="H134" s="7">
        <f>'[1]Sheet1'!R138</f>
        <v>452.29681978798584</v>
      </c>
    </row>
    <row r="135" spans="1:8" ht="12.75">
      <c r="A135" s="11" t="s">
        <v>9</v>
      </c>
      <c r="B135" s="4" t="str">
        <f>'[1]Sheet1'!J142</f>
        <v>Non-Credit</v>
      </c>
      <c r="C135" s="4">
        <f>'[1]Sheet1'!I142</f>
        <v>0</v>
      </c>
      <c r="D135" s="5">
        <v>1.9473333333333336</v>
      </c>
      <c r="E135" s="5">
        <f>'[1]Sheet1'!L142</f>
        <v>1.9473333333333336</v>
      </c>
      <c r="F135" s="5">
        <f t="shared" si="2"/>
        <v>0</v>
      </c>
      <c r="G135" s="6">
        <f>'[1]Sheet1'!P142</f>
        <v>16.738636363636363</v>
      </c>
      <c r="H135" s="7">
        <f>'[1]Sheet1'!R142</f>
        <v>257.6172543649435</v>
      </c>
    </row>
    <row r="136" spans="1:8" ht="12.75">
      <c r="A136" s="11" t="s">
        <v>8</v>
      </c>
      <c r="B136" s="4" t="str">
        <f>'[1]Sheet1'!J51</f>
        <v>HLTH</v>
      </c>
      <c r="C136" s="4" t="str">
        <f>'[1]Sheet1'!I51</f>
        <v>FALL:</v>
      </c>
      <c r="D136" s="5">
        <v>2.8</v>
      </c>
      <c r="E136" s="5">
        <f>'[1]Sheet1'!L51</f>
        <v>2.8000000000000003</v>
      </c>
      <c r="F136" s="5">
        <f t="shared" si="2"/>
        <v>0</v>
      </c>
      <c r="G136" s="6">
        <f>'[1]Sheet1'!P51</f>
        <v>66.5</v>
      </c>
      <c r="H136" s="7">
        <f>'[1]Sheet1'!R51</f>
        <v>725.3571428571428</v>
      </c>
    </row>
    <row r="137" spans="1:8" ht="12.75">
      <c r="A137" s="4" t="str">
        <f>'[1]Sheet1'!H50</f>
        <v>PEHN</v>
      </c>
      <c r="B137" s="4" t="str">
        <f>'[1]Sheet1'!J104</f>
        <v>HLTH</v>
      </c>
      <c r="C137" s="4" t="str">
        <f>'[1]Sheet1'!I104</f>
        <v>Spring:</v>
      </c>
      <c r="D137" s="5">
        <v>3.4</v>
      </c>
      <c r="E137" s="5">
        <f>'[1]Sheet1'!L104</f>
        <v>2.6</v>
      </c>
      <c r="F137" s="5">
        <f t="shared" si="2"/>
        <v>-0.7999999999999998</v>
      </c>
      <c r="G137" s="6">
        <f>'[1]Sheet1'!P104</f>
        <v>61.690000000000005</v>
      </c>
      <c r="H137" s="7">
        <f>'[1]Sheet1'!R104</f>
        <v>731.5384615384615</v>
      </c>
    </row>
    <row r="138" spans="1:8" ht="12.75">
      <c r="A138" s="4" t="str">
        <f>'[1]Sheet1'!H51</f>
        <v>PEHN</v>
      </c>
      <c r="B138" s="4" t="str">
        <f>'[1]Sheet1'!J139</f>
        <v>HLTH</v>
      </c>
      <c r="C138" s="4" t="str">
        <f>'[1]Sheet1'!I139</f>
        <v>SUMMER:</v>
      </c>
      <c r="D138" s="5">
        <v>1</v>
      </c>
      <c r="E138" s="5">
        <f>'[1]Sheet1'!L139</f>
        <v>0.8</v>
      </c>
      <c r="F138" s="5">
        <f t="shared" si="2"/>
        <v>-0.19999999999999996</v>
      </c>
      <c r="G138" s="6">
        <f>'[1]Sheet1'!P139</f>
        <v>19</v>
      </c>
      <c r="H138" s="7">
        <f>'[1]Sheet1'!R139</f>
        <v>721.25</v>
      </c>
    </row>
    <row r="139" spans="1:8" ht="12.75">
      <c r="A139" s="4" t="str">
        <f>'[1]Sheet1'!H52</f>
        <v>PEHN</v>
      </c>
      <c r="B139" s="4" t="str">
        <f>'[1]Sheet1'!J52</f>
        <v>NUTR</v>
      </c>
      <c r="C139" s="4" t="str">
        <f>'[1]Sheet1'!I52</f>
        <v>FALL:</v>
      </c>
      <c r="D139" s="5">
        <v>0.8</v>
      </c>
      <c r="E139" s="5">
        <f>'[1]Sheet1'!L52</f>
        <v>0.8</v>
      </c>
      <c r="F139" s="5">
        <f t="shared" si="2"/>
        <v>0</v>
      </c>
      <c r="G139" s="6">
        <f>'[1]Sheet1'!P52</f>
        <v>18.700000000000003</v>
      </c>
      <c r="H139" s="7">
        <f>'[1]Sheet1'!R52</f>
        <v>701.25</v>
      </c>
    </row>
    <row r="140" spans="1:8" ht="12.75">
      <c r="A140" s="4" t="str">
        <f>'[1]Sheet1'!H103</f>
        <v>PEHN</v>
      </c>
      <c r="B140" s="4" t="str">
        <f>'[1]Sheet1'!J105</f>
        <v>NUTR</v>
      </c>
      <c r="C140" s="4" t="str">
        <f>'[1]Sheet1'!I105</f>
        <v>Spring:</v>
      </c>
      <c r="D140" s="5">
        <v>0.8</v>
      </c>
      <c r="E140" s="5">
        <f>'[1]Sheet1'!L105</f>
        <v>0.8600000000000001</v>
      </c>
      <c r="F140" s="5">
        <f t="shared" si="2"/>
        <v>0.06000000000000005</v>
      </c>
      <c r="G140" s="6">
        <f>'[1]Sheet1'!P105</f>
        <v>19.6</v>
      </c>
      <c r="H140" s="7">
        <f>'[1]Sheet1'!R105</f>
        <v>697.6744186046511</v>
      </c>
    </row>
    <row r="141" spans="1:8" ht="12.75">
      <c r="A141" s="4" t="str">
        <f>'[1]Sheet1'!H104</f>
        <v>PEHN</v>
      </c>
      <c r="B141" s="4" t="str">
        <f>'[1]Sheet1'!J50</f>
        <v>PE</v>
      </c>
      <c r="C141" s="4" t="str">
        <f>'[1]Sheet1'!I50</f>
        <v>FALL:</v>
      </c>
      <c r="D141" s="5">
        <v>12.007333333333342</v>
      </c>
      <c r="E141" s="5">
        <f>'[1]Sheet1'!L50</f>
        <v>10.39100000000001</v>
      </c>
      <c r="F141" s="5">
        <f t="shared" si="2"/>
        <v>-1.6163333333333316</v>
      </c>
      <c r="G141" s="6">
        <f>'[1]Sheet1'!P50</f>
        <v>255.4999999999999</v>
      </c>
      <c r="H141" s="7">
        <f>'[1]Sheet1'!R50</f>
        <v>766.6249639110761</v>
      </c>
    </row>
    <row r="142" spans="1:8" ht="12.75">
      <c r="A142" s="4" t="str">
        <f>'[1]Sheet1'!H105</f>
        <v>PEHN</v>
      </c>
      <c r="B142" s="4" t="str">
        <f>'[1]Sheet1'!J103</f>
        <v>PE</v>
      </c>
      <c r="C142" s="4" t="str">
        <f>'[1]Sheet1'!I103</f>
        <v>Spring:</v>
      </c>
      <c r="D142" s="5">
        <v>10.972</v>
      </c>
      <c r="E142" s="5">
        <f>'[1]Sheet1'!L103</f>
        <v>10.068666666666678</v>
      </c>
      <c r="F142" s="5">
        <f t="shared" si="2"/>
        <v>-0.9033333333333218</v>
      </c>
      <c r="G142" s="6">
        <f>'[1]Sheet1'!P103</f>
        <v>186.24999999999997</v>
      </c>
      <c r="H142" s="7">
        <f>'[1]Sheet1'!R103</f>
        <v>578.328808845924</v>
      </c>
    </row>
    <row r="143" spans="1:8" ht="12.75">
      <c r="A143" s="4" t="str">
        <f>'[1]Sheet1'!H139</f>
        <v>PEHN</v>
      </c>
      <c r="B143" s="4" t="str">
        <f>'[1]Sheet1'!J140</f>
        <v>PE</v>
      </c>
      <c r="C143" s="4" t="str">
        <f>'[1]Sheet1'!I140</f>
        <v>SUMMER:</v>
      </c>
      <c r="D143" s="5">
        <v>1.3419999999999996</v>
      </c>
      <c r="E143" s="5">
        <f>'[1]Sheet1'!L140</f>
        <v>1.275</v>
      </c>
      <c r="F143" s="5">
        <f t="shared" si="2"/>
        <v>-0.06699999999999973</v>
      </c>
      <c r="G143" s="6">
        <f>'[1]Sheet1'!P140</f>
        <v>35.6</v>
      </c>
      <c r="H143" s="7">
        <f>'[1]Sheet1'!R140</f>
        <v>854.1176470588235</v>
      </c>
    </row>
    <row r="144" spans="1:8" ht="12.75">
      <c r="A144" s="4" t="str">
        <f>'[1]Sheet1'!H140</f>
        <v>PEHN</v>
      </c>
      <c r="B144" s="4" t="str">
        <f>'[1]Sheet1'!J53</f>
        <v>QUEST</v>
      </c>
      <c r="C144" s="4" t="str">
        <f>'[1]Sheet1'!I53</f>
        <v>FALL:</v>
      </c>
      <c r="D144" s="5">
        <v>1.7173333333333332</v>
      </c>
      <c r="E144" s="5">
        <f>'[1]Sheet1'!L53</f>
        <v>1.732</v>
      </c>
      <c r="F144" s="5">
        <f t="shared" si="2"/>
        <v>0.014666666666666828</v>
      </c>
      <c r="G144" s="6">
        <f>'[1]Sheet1'!P53</f>
        <v>38.63</v>
      </c>
      <c r="H144" s="7">
        <f>'[1]Sheet1'!R53</f>
        <v>669.7459584295613</v>
      </c>
    </row>
    <row r="145" spans="1:8" ht="12.75">
      <c r="A145" s="4" t="str">
        <f>'[1]Sheet1'!H53</f>
        <v>QUEST</v>
      </c>
      <c r="B145" s="4" t="str">
        <f>'[1]Sheet1'!J106</f>
        <v>QUEST</v>
      </c>
      <c r="C145" s="4" t="str">
        <f>'[1]Sheet1'!I106</f>
        <v>Spring:</v>
      </c>
      <c r="D145" s="5">
        <v>1.959333333333333</v>
      </c>
      <c r="E145" s="5">
        <f>'[1]Sheet1'!L106</f>
        <v>1.9569999999999999</v>
      </c>
      <c r="F145" s="5">
        <f t="shared" si="2"/>
        <v>-0.0023333333333330764</v>
      </c>
      <c r="G145" s="6">
        <f>'[1]Sheet1'!P106</f>
        <v>42.95</v>
      </c>
      <c r="H145" s="7">
        <f>'[1]Sheet1'!R106</f>
        <v>661.2161471640267</v>
      </c>
    </row>
    <row r="146" spans="1:8" ht="12.75">
      <c r="A146" s="4" t="str">
        <f>'[1]Sheet1'!H106</f>
        <v>QUEST</v>
      </c>
      <c r="B146" s="4" t="str">
        <f>'[1]Sheet1'!J141</f>
        <v>QUEST</v>
      </c>
      <c r="C146" s="4" t="str">
        <f>'[1]Sheet1'!I141</f>
        <v>SUMMER:</v>
      </c>
      <c r="D146" s="5">
        <v>0.3003333333333333</v>
      </c>
      <c r="E146" s="5">
        <f>'[1]Sheet1'!L141</f>
        <v>0.22533333333333333</v>
      </c>
      <c r="F146" s="5">
        <f t="shared" si="2"/>
        <v>-0.07499999999999996</v>
      </c>
      <c r="G146" s="6">
        <f>'[1]Sheet1'!P141</f>
        <v>5.82</v>
      </c>
      <c r="H146" s="7">
        <f>'[1]Sheet1'!R141</f>
        <v>776.6272189349113</v>
      </c>
    </row>
    <row r="147" spans="1:8" ht="12.75">
      <c r="A147" s="4" t="str">
        <f>'[1]Sheet1'!H141</f>
        <v>QUEST</v>
      </c>
      <c r="B147" s="4" t="str">
        <f>'[1]Sheet1'!J54</f>
        <v>CFS</v>
      </c>
      <c r="C147" s="4" t="str">
        <f>'[1]Sheet1'!I54</f>
        <v>FALL:</v>
      </c>
      <c r="D147" s="5">
        <v>0</v>
      </c>
      <c r="E147" s="5">
        <f>'[1]Sheet1'!L54</f>
        <v>0.15</v>
      </c>
      <c r="F147" s="5">
        <f t="shared" si="2"/>
        <v>0.15</v>
      </c>
      <c r="G147" s="6">
        <f>'[1]Sheet1'!P54</f>
        <v>2.941176470588235</v>
      </c>
      <c r="H147" s="7">
        <f>'[1]Sheet1'!R54</f>
        <v>600</v>
      </c>
    </row>
    <row r="148" spans="1:8" ht="12.75">
      <c r="A148" s="4" t="str">
        <f>'[1]Sheet1'!H54</f>
        <v>SSERV</v>
      </c>
      <c r="B148" s="4" t="str">
        <f>'[1]Sheet1'!J107</f>
        <v>CFS</v>
      </c>
      <c r="C148" s="4" t="str">
        <f>'[1]Sheet1'!I107</f>
        <v>Spring:</v>
      </c>
      <c r="D148" s="5">
        <v>0</v>
      </c>
      <c r="E148" s="5">
        <v>1.167</v>
      </c>
      <c r="F148" s="5">
        <f t="shared" si="2"/>
        <v>1.167</v>
      </c>
      <c r="G148" s="6">
        <f>'[1]Sheet1'!P107</f>
        <v>43.13725490196077</v>
      </c>
      <c r="H148" s="7">
        <f>'[1]Sheet1'!R107</f>
        <v>514.2857142857142</v>
      </c>
    </row>
    <row r="149" spans="1:8" ht="12.75">
      <c r="A149" s="4" t="str">
        <f>'[1]Sheet1'!H55</f>
        <v>SSERV</v>
      </c>
      <c r="B149" s="4" t="str">
        <f>'[1]Sheet1'!J56</f>
        <v>GNST</v>
      </c>
      <c r="C149" s="4" t="str">
        <f>'[1]Sheet1'!I56</f>
        <v>FALL:</v>
      </c>
      <c r="D149" s="5">
        <v>0.6836666666666666</v>
      </c>
      <c r="E149" s="5">
        <f>'[1]Sheet1'!L56</f>
        <v>0.5830000000000001</v>
      </c>
      <c r="F149" s="5">
        <f t="shared" si="2"/>
        <v>-0.10066666666666657</v>
      </c>
      <c r="G149" s="6">
        <f>'[1]Sheet1'!P56</f>
        <v>10.782352941176471</v>
      </c>
      <c r="H149" s="7">
        <f>'[1]Sheet1'!R56</f>
        <v>560.8919382504288</v>
      </c>
    </row>
    <row r="150" spans="1:8" ht="12.75">
      <c r="A150" s="4" t="str">
        <f>'[1]Sheet1'!H56</f>
        <v>SSERV</v>
      </c>
      <c r="B150" s="4" t="str">
        <f>'[1]Sheet1'!J108</f>
        <v>GNST</v>
      </c>
      <c r="C150" s="4" t="str">
        <f>'[1]Sheet1'!I108</f>
        <v>Spring:</v>
      </c>
      <c r="D150" s="5">
        <v>0.2836666666666667</v>
      </c>
      <c r="E150" s="5">
        <f>'[1]Sheet1'!L108</f>
        <v>0.28300000000000003</v>
      </c>
      <c r="F150" s="5">
        <f t="shared" si="2"/>
        <v>-0.0006666666666666488</v>
      </c>
      <c r="G150" s="6">
        <f>'[1]Sheet1'!P108</f>
        <v>2.62</v>
      </c>
      <c r="H150" s="7">
        <f>'[1]Sheet1'!R108</f>
        <v>275.61837455830386</v>
      </c>
    </row>
    <row r="151" spans="1:8" s="4" customFormat="1" ht="12.75">
      <c r="A151" s="11" t="s">
        <v>7</v>
      </c>
      <c r="B151" s="4" t="str">
        <f>'[1]Sheet1'!J145</f>
        <v>LRNS</v>
      </c>
      <c r="C151" s="11" t="s">
        <v>2</v>
      </c>
      <c r="D151" s="5">
        <f>'[1]Sheet1'!K145</f>
        <v>1.385</v>
      </c>
      <c r="E151" s="5">
        <f>'[1]Sheet1'!L145</f>
        <v>1.385</v>
      </c>
      <c r="F151" s="5">
        <f>D151-E151</f>
        <v>0</v>
      </c>
      <c r="G151" s="4">
        <f>'[1]Sheet1'!P145</f>
        <v>11.3</v>
      </c>
      <c r="H151" s="7">
        <f>'[1]Sheet1'!R145</f>
        <v>244.76534296028882</v>
      </c>
    </row>
    <row r="152" spans="1:8" s="4" customFormat="1" ht="12.75">
      <c r="A152" s="11" t="s">
        <v>7</v>
      </c>
      <c r="B152" s="4" t="str">
        <f>'[1]Sheet1'!J146</f>
        <v>LRNS</v>
      </c>
      <c r="C152" s="11" t="s">
        <v>22</v>
      </c>
      <c r="D152" s="5">
        <f>'[1]Sheet1'!K146</f>
        <v>1.034</v>
      </c>
      <c r="E152" s="5">
        <f>'[1]Sheet1'!L146</f>
        <v>1.034</v>
      </c>
      <c r="F152" s="5">
        <f>D152-E152</f>
        <v>0</v>
      </c>
      <c r="G152" s="4">
        <f>'[1]Sheet1'!P146</f>
        <v>7.619999999999999</v>
      </c>
      <c r="H152" s="7">
        <f>'[1]Sheet1'!R146</f>
        <v>221.47001934235976</v>
      </c>
    </row>
    <row r="153" spans="1:8" ht="12.75">
      <c r="A153" s="4" t="str">
        <f>'[1]Sheet1'!H107</f>
        <v>SSERV</v>
      </c>
      <c r="B153" s="4" t="str">
        <f>'[1]Sheet1'!J55</f>
        <v>PSCN</v>
      </c>
      <c r="C153" s="4" t="str">
        <f>'[1]Sheet1'!I55</f>
        <v>FALL:</v>
      </c>
      <c r="D153" s="5">
        <v>2.9323333333333337</v>
      </c>
      <c r="E153" s="5">
        <f>'[1]Sheet1'!L55</f>
        <v>3.065333333333334</v>
      </c>
      <c r="F153" s="5">
        <f t="shared" si="2"/>
        <v>0.13300000000000045</v>
      </c>
      <c r="G153" s="6">
        <f>'[1]Sheet1'!P55</f>
        <v>71.7207843137255</v>
      </c>
      <c r="H153" s="7">
        <f>'[1]Sheet1'!R55</f>
        <v>724.8803827751194</v>
      </c>
    </row>
    <row r="154" spans="1:8" ht="12.75">
      <c r="A154" s="4" t="str">
        <f>'[1]Sheet1'!H108</f>
        <v>SSERV</v>
      </c>
      <c r="B154" s="4" t="str">
        <f>'[1]Sheet1'!J109</f>
        <v>PSCN</v>
      </c>
      <c r="C154" s="4" t="str">
        <f>'[1]Sheet1'!I109</f>
        <v>Spring:</v>
      </c>
      <c r="D154" s="5">
        <v>2.046</v>
      </c>
      <c r="E154" s="5">
        <f>'[1]Sheet1'!L109</f>
        <v>1.7326666666666664</v>
      </c>
      <c r="F154" s="5">
        <f t="shared" si="2"/>
        <v>-0.31333333333333346</v>
      </c>
      <c r="G154" s="6">
        <f>'[1]Sheet1'!P109</f>
        <v>35.121568627450976</v>
      </c>
      <c r="H154" s="7">
        <f>'[1]Sheet1'!R109</f>
        <v>638.3224317045018</v>
      </c>
    </row>
    <row r="155" spans="1:8" ht="12.75">
      <c r="A155" s="11" t="s">
        <v>7</v>
      </c>
      <c r="B155" s="11" t="s">
        <v>17</v>
      </c>
      <c r="C155" s="11" t="s">
        <v>21</v>
      </c>
      <c r="D155" s="5">
        <v>0.2</v>
      </c>
      <c r="E155" s="5">
        <v>0</v>
      </c>
      <c r="F155" s="5">
        <f t="shared" si="2"/>
        <v>-0.2</v>
      </c>
      <c r="G155" s="6">
        <v>0</v>
      </c>
      <c r="H155" s="7">
        <v>0</v>
      </c>
    </row>
    <row r="156" spans="3:8" s="4" customFormat="1" ht="12.75">
      <c r="C156" s="11" t="s">
        <v>23</v>
      </c>
      <c r="D156" s="5">
        <f>SUM(D2:D155)+1.333</f>
        <v>437.83333333333337</v>
      </c>
      <c r="E156" s="5">
        <f>SUM(E2:E155)+0.784</f>
        <v>411.7773333333332</v>
      </c>
      <c r="F156" s="5">
        <f t="shared" si="2"/>
        <v>-26.056000000000154</v>
      </c>
      <c r="G156" s="6">
        <f>SUM(G2:G155)</f>
        <v>7085.032148208444</v>
      </c>
      <c r="H15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 Positas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Morris</dc:creator>
  <cp:keywords/>
  <dc:description/>
  <cp:lastModifiedBy>Instructor</cp:lastModifiedBy>
  <dcterms:created xsi:type="dcterms:W3CDTF">2009-11-18T20:55:06Z</dcterms:created>
  <dcterms:modified xsi:type="dcterms:W3CDTF">2010-05-21T20:00:13Z</dcterms:modified>
  <cp:category/>
  <cp:version/>
  <cp:contentType/>
  <cp:contentStatus/>
</cp:coreProperties>
</file>