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105" windowWidth="21075" windowHeight="9975" activeTab="2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45621"/>
</workbook>
</file>

<file path=xl/calcChain.xml><?xml version="1.0" encoding="utf-8"?>
<calcChain xmlns="http://schemas.openxmlformats.org/spreadsheetml/2006/main">
  <c r="F31" i="2" l="1"/>
  <c r="J31" i="2" s="1"/>
  <c r="I31" i="2"/>
  <c r="F32" i="2"/>
  <c r="J32" i="2" s="1"/>
  <c r="I32" i="2"/>
  <c r="F33" i="2"/>
  <c r="I33" i="2"/>
  <c r="J33" i="2"/>
  <c r="L33" i="2" s="1"/>
  <c r="K33" i="2"/>
  <c r="F34" i="2"/>
  <c r="I34" i="2"/>
  <c r="J34" i="2"/>
  <c r="K34" i="2" s="1"/>
  <c r="F35" i="2"/>
  <c r="J35" i="2" s="1"/>
  <c r="I35" i="2"/>
  <c r="K31" i="2" l="1"/>
  <c r="L31" i="2"/>
  <c r="K35" i="2"/>
  <c r="L35" i="2"/>
  <c r="K32" i="2"/>
  <c r="L32" i="2"/>
  <c r="L34" i="2"/>
  <c r="F28" i="3"/>
  <c r="I28" i="3"/>
  <c r="J28" i="3"/>
  <c r="K28" i="3" s="1"/>
  <c r="F29" i="3"/>
  <c r="J29" i="3" s="1"/>
  <c r="I29" i="3"/>
  <c r="F30" i="3"/>
  <c r="J30" i="3" s="1"/>
  <c r="I30" i="3"/>
  <c r="F28" i="2"/>
  <c r="I28" i="2"/>
  <c r="J28" i="2"/>
  <c r="L28" i="2" s="1"/>
  <c r="F29" i="2"/>
  <c r="J29" i="2" s="1"/>
  <c r="L29" i="2" s="1"/>
  <c r="I29" i="2"/>
  <c r="F30" i="2"/>
  <c r="J30" i="2" s="1"/>
  <c r="I30" i="2"/>
  <c r="K28" i="2" l="1"/>
  <c r="L30" i="2"/>
  <c r="K30" i="2"/>
  <c r="K30" i="3"/>
  <c r="L30" i="3"/>
  <c r="K29" i="3"/>
  <c r="L29" i="3"/>
  <c r="L28" i="3"/>
  <c r="K29" i="2"/>
  <c r="H8" i="6"/>
  <c r="L8" i="6" s="1"/>
  <c r="K8" i="6"/>
  <c r="H9" i="6"/>
  <c r="L9" i="6" s="1"/>
  <c r="K9" i="6"/>
  <c r="H10" i="6"/>
  <c r="K10" i="6"/>
  <c r="L10" i="6"/>
  <c r="N10" i="6" s="1"/>
  <c r="M10" i="6" l="1"/>
  <c r="M8" i="6"/>
  <c r="N8" i="6"/>
  <c r="M9" i="6"/>
  <c r="N9" i="6"/>
  <c r="G2" i="6"/>
  <c r="J2" i="6"/>
  <c r="E2" i="2"/>
  <c r="E2" i="3"/>
  <c r="F2" i="1"/>
  <c r="H2" i="2"/>
  <c r="H2" i="3"/>
  <c r="I2" i="1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13" i="6"/>
  <c r="M7" i="6"/>
  <c r="N7" i="6"/>
  <c r="N2" i="6"/>
  <c r="N15" i="6"/>
  <c r="M15" i="6"/>
  <c r="N11" i="6"/>
  <c r="M11" i="6"/>
  <c r="N14" i="6"/>
  <c r="M14" i="6"/>
  <c r="N12" i="6"/>
  <c r="M13" i="6"/>
  <c r="M2" i="6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6" i="2"/>
  <c r="F37" i="2"/>
  <c r="F38" i="2"/>
  <c r="F39" i="2"/>
  <c r="F40" i="2"/>
  <c r="F41" i="2"/>
  <c r="F42" i="2"/>
  <c r="F43" i="2"/>
  <c r="F36" i="3"/>
  <c r="G9" i="1" l="1"/>
  <c r="F39" i="3"/>
  <c r="F38" i="3"/>
  <c r="F37" i="3"/>
  <c r="F35" i="3"/>
  <c r="F34" i="3"/>
  <c r="F33" i="3"/>
  <c r="F32" i="3"/>
  <c r="F31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" i="2"/>
  <c r="G8" i="1"/>
  <c r="G7" i="1"/>
  <c r="I40" i="3" l="1"/>
  <c r="I41" i="3"/>
  <c r="I42" i="3"/>
  <c r="I43" i="3"/>
  <c r="F40" i="3"/>
  <c r="J40" i="3" s="1"/>
  <c r="F41" i="3"/>
  <c r="J41" i="3" s="1"/>
  <c r="F42" i="3"/>
  <c r="J42" i="3" s="1"/>
  <c r="K42" i="3" s="1"/>
  <c r="F43" i="3"/>
  <c r="J43" i="3" s="1"/>
  <c r="K43" i="3" s="1"/>
  <c r="I39" i="3"/>
  <c r="J39" i="3"/>
  <c r="I38" i="3"/>
  <c r="J38" i="3"/>
  <c r="I37" i="3"/>
  <c r="J37" i="3"/>
  <c r="J36" i="3"/>
  <c r="K36" i="3" s="1"/>
  <c r="I36" i="3"/>
  <c r="I35" i="3"/>
  <c r="J35" i="3"/>
  <c r="I34" i="3"/>
  <c r="J34" i="3"/>
  <c r="I33" i="3"/>
  <c r="J33" i="3"/>
  <c r="I32" i="3"/>
  <c r="J32" i="3"/>
  <c r="I31" i="3"/>
  <c r="J31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I2" i="3" s="1"/>
  <c r="J6" i="3"/>
  <c r="J2" i="3" s="1"/>
  <c r="I18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J18" i="2"/>
  <c r="I17" i="2"/>
  <c r="J17" i="2"/>
  <c r="I16" i="2"/>
  <c r="J16" i="2"/>
  <c r="I15" i="2"/>
  <c r="J15" i="2"/>
  <c r="I14" i="2"/>
  <c r="J14" i="2"/>
  <c r="J13" i="2"/>
  <c r="K13" i="2" s="1"/>
  <c r="I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J2" i="2" s="1"/>
  <c r="J24" i="1"/>
  <c r="G24" i="1"/>
  <c r="K24" i="1" s="1"/>
  <c r="J23" i="1"/>
  <c r="G23" i="1"/>
  <c r="K23" i="1" s="1"/>
  <c r="J22" i="1"/>
  <c r="G22" i="1"/>
  <c r="K22" i="1" s="1"/>
  <c r="J21" i="1"/>
  <c r="G21" i="1"/>
  <c r="K21" i="1" s="1"/>
  <c r="J20" i="1"/>
  <c r="G20" i="1"/>
  <c r="K20" i="1" s="1"/>
  <c r="J19" i="1"/>
  <c r="G19" i="1"/>
  <c r="K19" i="1" s="1"/>
  <c r="J18" i="1"/>
  <c r="G18" i="1"/>
  <c r="K18" i="1" s="1"/>
  <c r="J17" i="1"/>
  <c r="G17" i="1"/>
  <c r="K17" i="1" s="1"/>
  <c r="J16" i="1"/>
  <c r="G16" i="1"/>
  <c r="K16" i="1" s="1"/>
  <c r="J15" i="1"/>
  <c r="G15" i="1"/>
  <c r="K15" i="1" s="1"/>
  <c r="J14" i="1"/>
  <c r="G14" i="1"/>
  <c r="K14" i="1" s="1"/>
  <c r="J13" i="1"/>
  <c r="G13" i="1"/>
  <c r="K13" i="1" s="1"/>
  <c r="J12" i="1"/>
  <c r="G12" i="1"/>
  <c r="K12" i="1" s="1"/>
  <c r="J11" i="1"/>
  <c r="G11" i="1"/>
  <c r="K11" i="1" s="1"/>
  <c r="J10" i="1"/>
  <c r="G10" i="1"/>
  <c r="K10" i="1" s="1"/>
  <c r="J9" i="1"/>
  <c r="K9" i="1"/>
  <c r="J8" i="1"/>
  <c r="K8" i="1"/>
  <c r="J7" i="1"/>
  <c r="K7" i="1"/>
  <c r="K2" i="1" s="1"/>
  <c r="E2" i="4" l="1"/>
  <c r="J2" i="1"/>
  <c r="I2" i="2"/>
  <c r="K41" i="3"/>
  <c r="L41" i="3"/>
  <c r="K40" i="3"/>
  <c r="L40" i="3"/>
  <c r="L42" i="3"/>
  <c r="L43" i="3"/>
  <c r="K7" i="3"/>
  <c r="L7" i="3"/>
  <c r="K9" i="3"/>
  <c r="L9" i="3"/>
  <c r="K11" i="3"/>
  <c r="L11" i="3"/>
  <c r="K13" i="3"/>
  <c r="L13" i="3"/>
  <c r="K15" i="3"/>
  <c r="L15" i="3"/>
  <c r="K17" i="3"/>
  <c r="L17" i="3"/>
  <c r="K19" i="3"/>
  <c r="L19" i="3"/>
  <c r="K21" i="3"/>
  <c r="L21" i="3"/>
  <c r="L22" i="3"/>
  <c r="K22" i="3"/>
  <c r="L24" i="3"/>
  <c r="K24" i="3"/>
  <c r="K25" i="3"/>
  <c r="L25" i="3"/>
  <c r="L26" i="3"/>
  <c r="K26" i="3"/>
  <c r="K31" i="3"/>
  <c r="L31" i="3"/>
  <c r="L32" i="3"/>
  <c r="K32" i="3"/>
  <c r="K33" i="3"/>
  <c r="L33" i="3"/>
  <c r="L34" i="3"/>
  <c r="K34" i="3"/>
  <c r="K35" i="3"/>
  <c r="L35" i="3"/>
  <c r="L37" i="3"/>
  <c r="K37" i="3"/>
  <c r="K38" i="3"/>
  <c r="L38" i="3"/>
  <c r="L39" i="3"/>
  <c r="K39" i="3"/>
  <c r="L6" i="3"/>
  <c r="K6" i="3"/>
  <c r="L8" i="3"/>
  <c r="K8" i="3"/>
  <c r="L10" i="3"/>
  <c r="K10" i="3"/>
  <c r="L12" i="3"/>
  <c r="K12" i="3"/>
  <c r="L14" i="3"/>
  <c r="K14" i="3"/>
  <c r="L16" i="3"/>
  <c r="K16" i="3"/>
  <c r="L18" i="3"/>
  <c r="K18" i="3"/>
  <c r="L20" i="3"/>
  <c r="K20" i="3"/>
  <c r="K23" i="3"/>
  <c r="L23" i="3"/>
  <c r="K27" i="3"/>
  <c r="L27" i="3"/>
  <c r="L36" i="3"/>
  <c r="L7" i="2"/>
  <c r="K7" i="2"/>
  <c r="L9" i="2"/>
  <c r="K9" i="2"/>
  <c r="K12" i="2"/>
  <c r="L12" i="2"/>
  <c r="L14" i="2"/>
  <c r="K14" i="2"/>
  <c r="L16" i="2"/>
  <c r="K16" i="2"/>
  <c r="L18" i="2"/>
  <c r="K18" i="2"/>
  <c r="L20" i="2"/>
  <c r="K20" i="2"/>
  <c r="L22" i="2"/>
  <c r="K22" i="2"/>
  <c r="L24" i="2"/>
  <c r="K24" i="2"/>
  <c r="L26" i="2"/>
  <c r="K26" i="2"/>
  <c r="K27" i="2"/>
  <c r="L27" i="2"/>
  <c r="K36" i="2"/>
  <c r="L36" i="2"/>
  <c r="L37" i="2"/>
  <c r="K37" i="2"/>
  <c r="K38" i="2"/>
  <c r="L38" i="2"/>
  <c r="L39" i="2"/>
  <c r="K39" i="2"/>
  <c r="K40" i="2"/>
  <c r="L40" i="2"/>
  <c r="L41" i="2"/>
  <c r="K41" i="2"/>
  <c r="K42" i="2"/>
  <c r="L42" i="2"/>
  <c r="L43" i="2"/>
  <c r="K43" i="2"/>
  <c r="K6" i="2"/>
  <c r="L6" i="2"/>
  <c r="K8" i="2"/>
  <c r="L8" i="2"/>
  <c r="K10" i="2"/>
  <c r="L10" i="2"/>
  <c r="L11" i="2"/>
  <c r="K11" i="2"/>
  <c r="K15" i="2"/>
  <c r="L15" i="2"/>
  <c r="K17" i="2"/>
  <c r="L17" i="2"/>
  <c r="K19" i="2"/>
  <c r="L19" i="2"/>
  <c r="K21" i="2"/>
  <c r="L21" i="2"/>
  <c r="K23" i="2"/>
  <c r="L23" i="2"/>
  <c r="K25" i="2"/>
  <c r="L25" i="2"/>
  <c r="L13" i="2"/>
  <c r="L7" i="1"/>
  <c r="L2" i="1" s="1"/>
  <c r="M7" i="1"/>
  <c r="L9" i="1"/>
  <c r="M9" i="1"/>
  <c r="L11" i="1"/>
  <c r="M11" i="1"/>
  <c r="L13" i="1"/>
  <c r="M13" i="1"/>
  <c r="L15" i="1"/>
  <c r="M15" i="1"/>
  <c r="L17" i="1"/>
  <c r="M17" i="1"/>
  <c r="L19" i="1"/>
  <c r="M19" i="1"/>
  <c r="L21" i="1"/>
  <c r="M21" i="1"/>
  <c r="M24" i="1"/>
  <c r="L24" i="1"/>
  <c r="M8" i="1"/>
  <c r="L8" i="1"/>
  <c r="M10" i="1"/>
  <c r="L10" i="1"/>
  <c r="M12" i="1"/>
  <c r="L12" i="1"/>
  <c r="M14" i="1"/>
  <c r="L14" i="1"/>
  <c r="M16" i="1"/>
  <c r="L16" i="1"/>
  <c r="M18" i="1"/>
  <c r="L18" i="1"/>
  <c r="M20" i="1"/>
  <c r="L20" i="1"/>
  <c r="M22" i="1"/>
  <c r="L22" i="1"/>
  <c r="L23" i="1"/>
  <c r="M23" i="1"/>
  <c r="K2" i="3" l="1"/>
  <c r="D2" i="4"/>
  <c r="K2" i="2"/>
  <c r="F2" i="4" s="1"/>
  <c r="M2" i="1"/>
  <c r="L2" i="3"/>
  <c r="K3" i="6"/>
  <c r="I3" i="3"/>
  <c r="I3" i="2"/>
  <c r="J3" i="1"/>
  <c r="L2" i="2"/>
  <c r="G2" i="4" l="1"/>
</calcChain>
</file>

<file path=xl/sharedStrings.xml><?xml version="1.0" encoding="utf-8"?>
<sst xmlns="http://schemas.openxmlformats.org/spreadsheetml/2006/main" count="149" uniqueCount="53">
  <si>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</si>
  <si>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</si>
  <si>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</si>
  <si>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</si>
  <si>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</si>
  <si>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</si>
  <si>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</si>
  <si>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</si>
  <si>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</si>
  <si>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</si>
  <si>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</si>
  <si>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</si>
  <si>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</si>
  <si>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</si>
  <si>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</si>
  <si>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</si>
  <si>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</si>
  <si>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</si>
  <si>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</si>
  <si>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</si>
  <si>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</si>
  <si>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</si>
  <si>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</si>
  <si>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</si>
  <si>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</si>
  <si>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</si>
  <si>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</si>
  <si>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</si>
  <si>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</si>
  <si>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</si>
  <si>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</si>
  <si>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</si>
  <si>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</si>
  <si>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</si>
  <si>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</si>
  <si>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</si>
  <si>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</si>
  <si>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</si>
  <si>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</si>
  <si>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</si>
  <si>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</si>
  <si>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</si>
  <si>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</si>
  <si>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</si>
  <si>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</si>
  <si>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</si>
  <si>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</si>
  <si>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ECON</t>
  </si>
  <si>
    <t>Economics</t>
  </si>
  <si>
    <t>Econ 1</t>
  </si>
  <si>
    <t>Econ 2</t>
  </si>
  <si>
    <t>Econ 10</t>
  </si>
  <si>
    <t>Econ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</si>
</sst>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29</xdr:row>
          <xdr:rowOff>161925</xdr:rowOff>
        </xdr:from>
        <xdr:to>
          <xdr:col>8</xdr:col>
          <xdr:colOff>666750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9</xdr:col>
          <xdr:colOff>600075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676275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190500</xdr:rowOff>
        </xdr:from>
        <xdr:to>
          <xdr:col>8</xdr:col>
          <xdr:colOff>819150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161925</xdr:rowOff>
        </xdr:from>
        <xdr:to>
          <xdr:col>7</xdr:col>
          <xdr:colOff>666750</xdr:colOff>
          <xdr:row>48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161925</xdr:rowOff>
        </xdr:from>
        <xdr:to>
          <xdr:col>8</xdr:col>
          <xdr:colOff>676275</xdr:colOff>
          <xdr:row>48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161925</xdr:rowOff>
        </xdr:from>
        <xdr:to>
          <xdr:col>7</xdr:col>
          <xdr:colOff>666750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161925</xdr:rowOff>
        </xdr:from>
        <xdr:to>
          <xdr:col>8</xdr:col>
          <xdr:colOff>676275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zoomScale="90" zoomScaleNormal="90" workbookViewId="0">
      <pane ySplit="6" topLeftCell="A7" activePane="bottomLeft" state="frozen"/>
      <selection activeCell="A25" sqref="A6:N45"/>
      <selection pane="bottomLeft" activeCell="I11" sqref="I11"/>
    </sheetView>
  </sheetViews>
  <sheetFormatPr defaultColWidth="9.140625" defaultRowHeight="15" x14ac:dyDescent="0.25"/>
  <cols>
    <col min="1" max="1" width="10.5703125" style="5" customWidth="1"/>
    <col min="2" max="2" width="15" style="5" bestFit="1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 x14ac:dyDescent="0.25">
      <c r="A1" s="18"/>
      <c r="B1" s="18"/>
      <c r="C1" s="18"/>
      <c r="D1" s="4" t="s">
        <v>0</v>
      </c>
      <c r="E1" s="4" t="s">
        <v>1</v>
      </c>
      <c r="F1" s="105" t="s">
        <v>26</v>
      </c>
      <c r="G1" s="106"/>
      <c r="H1" s="107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 x14ac:dyDescent="0.25">
      <c r="A2" s="18"/>
      <c r="B2" s="18"/>
      <c r="C2" s="18"/>
      <c r="D2" s="17" t="s">
        <v>5</v>
      </c>
      <c r="E2" s="35">
        <v>16</v>
      </c>
      <c r="F2" s="108" t="str">
        <f>'2016-17 Summary'!B2</f>
        <v>ECON</v>
      </c>
      <c r="G2" s="108"/>
      <c r="H2" s="108"/>
      <c r="I2" s="19">
        <f>'2016-17 Summary'!C2</f>
        <v>5.4</v>
      </c>
      <c r="J2" s="8">
        <f>SUM(J7:J24)</f>
        <v>0.8</v>
      </c>
      <c r="K2" s="8">
        <f>SUM(K7:K24)</f>
        <v>528</v>
      </c>
      <c r="L2" s="8">
        <f>SUM(L7:L24)</f>
        <v>17.600000000000001</v>
      </c>
      <c r="M2" s="60">
        <f>K2/J2</f>
        <v>660</v>
      </c>
      <c r="N2" s="80" t="s">
        <v>39</v>
      </c>
    </row>
    <row r="3" spans="1:14" ht="19.5" customHeight="1" x14ac:dyDescent="0.25">
      <c r="A3" s="109"/>
      <c r="B3" s="110"/>
      <c r="C3" s="110"/>
      <c r="D3" s="110"/>
      <c r="E3" s="110"/>
      <c r="F3" s="58"/>
      <c r="G3" s="103" t="s">
        <v>29</v>
      </c>
      <c r="H3" s="103"/>
      <c r="I3" s="104"/>
      <c r="J3" s="8">
        <f>'2016-17 Summary'!C2-'Summer 16'!J2-'Fall 16'!I2-'Spring 17'!I2</f>
        <v>0</v>
      </c>
      <c r="K3" s="22"/>
      <c r="L3" s="23"/>
      <c r="M3" s="23"/>
      <c r="N3" s="80" t="s">
        <v>40</v>
      </c>
    </row>
    <row r="4" spans="1:14" ht="19.5" customHeight="1" x14ac:dyDescent="0.25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 x14ac:dyDescent="0.25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 x14ac:dyDescent="0.25">
      <c r="A7" s="76" t="s">
        <v>48</v>
      </c>
      <c r="B7" s="33" t="s">
        <v>49</v>
      </c>
      <c r="C7" s="33" t="s">
        <v>38</v>
      </c>
      <c r="D7" s="33">
        <v>44</v>
      </c>
      <c r="E7" s="65">
        <v>44</v>
      </c>
      <c r="F7" s="33">
        <v>2</v>
      </c>
      <c r="G7" s="66">
        <f>F7*E7</f>
        <v>88</v>
      </c>
      <c r="H7" s="34">
        <v>3</v>
      </c>
      <c r="I7" s="67">
        <v>3</v>
      </c>
      <c r="J7" s="52">
        <f t="shared" ref="J7:J24" si="0">I7*F7/15</f>
        <v>0.4</v>
      </c>
      <c r="K7" s="51">
        <f>G7*H7</f>
        <v>264</v>
      </c>
      <c r="L7" s="53">
        <f>K7/30</f>
        <v>8.8000000000000007</v>
      </c>
      <c r="M7" s="52">
        <f t="shared" ref="M7:M24" si="1">K7/J7</f>
        <v>660</v>
      </c>
      <c r="N7" s="84"/>
    </row>
    <row r="8" spans="1:14" ht="15.75" customHeight="1" x14ac:dyDescent="0.25">
      <c r="A8" s="76" t="s">
        <v>48</v>
      </c>
      <c r="B8" s="76" t="s">
        <v>50</v>
      </c>
      <c r="C8" s="76" t="s">
        <v>38</v>
      </c>
      <c r="D8" s="33">
        <v>44</v>
      </c>
      <c r="E8" s="65">
        <v>44</v>
      </c>
      <c r="F8" s="33">
        <v>2</v>
      </c>
      <c r="G8" s="66">
        <f t="shared" ref="G8:G9" si="2">E8*F8</f>
        <v>88</v>
      </c>
      <c r="H8" s="34">
        <v>3</v>
      </c>
      <c r="I8" s="67">
        <v>3</v>
      </c>
      <c r="J8" s="52">
        <f t="shared" si="0"/>
        <v>0.4</v>
      </c>
      <c r="K8" s="51">
        <f t="shared" ref="K8:K24" si="3">(G8*H8)</f>
        <v>264</v>
      </c>
      <c r="L8" s="53">
        <f t="shared" ref="L8:L24" si="4">K8/30</f>
        <v>8.8000000000000007</v>
      </c>
      <c r="M8" s="52">
        <f t="shared" si="1"/>
        <v>660</v>
      </c>
      <c r="N8" s="85"/>
    </row>
    <row r="9" spans="1:14" ht="15.75" customHeight="1" x14ac:dyDescent="0.25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85"/>
    </row>
    <row r="10" spans="1:14" ht="15.75" customHeight="1" x14ac:dyDescent="0.25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85"/>
    </row>
    <row r="11" spans="1:14" ht="15.75" customHeight="1" x14ac:dyDescent="0.25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85"/>
    </row>
    <row r="12" spans="1:14" ht="15.75" customHeight="1" x14ac:dyDescent="0.25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85"/>
    </row>
    <row r="13" spans="1:14" ht="15.75" customHeight="1" x14ac:dyDescent="0.25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85"/>
    </row>
    <row r="14" spans="1:14" ht="15.75" customHeight="1" x14ac:dyDescent="0.25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85"/>
    </row>
    <row r="15" spans="1:14" ht="15.75" customHeight="1" x14ac:dyDescent="0.25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85"/>
    </row>
    <row r="16" spans="1:14" ht="15.75" customHeight="1" x14ac:dyDescent="0.25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85"/>
    </row>
    <row r="17" spans="1:14" ht="15.75" customHeight="1" x14ac:dyDescent="0.25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85"/>
    </row>
    <row r="18" spans="1:14" ht="15.75" customHeight="1" x14ac:dyDescent="0.25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85"/>
    </row>
    <row r="19" spans="1:14" ht="15.75" customHeight="1" x14ac:dyDescent="0.25">
      <c r="A19" s="35"/>
      <c r="B19" s="35"/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85"/>
    </row>
    <row r="20" spans="1:14" ht="15.75" customHeight="1" x14ac:dyDescent="0.25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85"/>
    </row>
    <row r="21" spans="1:14" ht="15.75" customHeight="1" x14ac:dyDescent="0.25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85"/>
    </row>
    <row r="22" spans="1:14" ht="15.75" customHeight="1" x14ac:dyDescent="0.25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85"/>
    </row>
    <row r="23" spans="1:14" ht="15.75" customHeight="1" x14ac:dyDescent="0.25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85"/>
    </row>
    <row r="24" spans="1:14" ht="15.75" customHeight="1" x14ac:dyDescent="0.25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85"/>
    </row>
    <row r="25" spans="1:14" ht="18.75" customHeight="1" x14ac:dyDescent="0.25">
      <c r="A25" s="86" t="s">
        <v>16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</row>
    <row r="26" spans="1:14" ht="88.5" customHeight="1" x14ac:dyDescent="0.2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1"/>
    </row>
    <row r="27" spans="1:14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 x14ac:dyDescent="0.3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 x14ac:dyDescent="0.25">
      <c r="A30" s="3" t="s">
        <v>18</v>
      </c>
      <c r="B30" s="95" t="s">
        <v>19</v>
      </c>
      <c r="C30" s="95"/>
      <c r="D30" s="96"/>
      <c r="E30" s="96"/>
      <c r="F30" s="96"/>
      <c r="G30" s="96"/>
      <c r="H30" s="96"/>
      <c r="I30" s="97"/>
      <c r="J30" s="98"/>
      <c r="K30" s="37"/>
      <c r="L30" s="38"/>
      <c r="M30" s="38"/>
    </row>
    <row r="31" spans="1:14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 x14ac:dyDescent="0.25">
      <c r="A32" s="3" t="s">
        <v>20</v>
      </c>
      <c r="B32" s="99" t="s">
        <v>21</v>
      </c>
      <c r="C32" s="99"/>
      <c r="D32" s="100"/>
      <c r="E32" s="100"/>
      <c r="F32" s="100"/>
      <c r="G32" s="100"/>
      <c r="H32" s="100"/>
      <c r="I32" s="101"/>
      <c r="J32" s="102"/>
      <c r="K32" s="38"/>
      <c r="L32" s="38"/>
      <c r="M32" s="38"/>
    </row>
    <row r="33" spans="10:10" x14ac:dyDescent="0.25">
      <c r="J33" s="39"/>
    </row>
  </sheetData>
  <sheetProtection formatCells="0" insertRows="0" deleteRows="0"/>
  <mergeCells count="11">
    <mergeCell ref="B32:H32"/>
    <mergeCell ref="I32:J32"/>
    <mergeCell ref="G3:I3"/>
    <mergeCell ref="F1:H1"/>
    <mergeCell ref="F2:H2"/>
    <mergeCell ref="A3:E3"/>
    <mergeCell ref="N7:N24"/>
    <mergeCell ref="A25:N25"/>
    <mergeCell ref="A26:N27"/>
    <mergeCell ref="B30:H30"/>
    <mergeCell ref="I30:J30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29</xdr:row>
                    <xdr:rowOff>161925</xdr:rowOff>
                  </from>
                  <to>
                    <xdr:col>8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200025</xdr:rowOff>
                  </from>
                  <to>
                    <xdr:col>9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31</xdr:row>
                    <xdr:rowOff>190500</xdr:rowOff>
                  </from>
                  <to>
                    <xdr:col>8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zoomScale="90" zoomScaleNormal="90" workbookViewId="0">
      <pane ySplit="5" topLeftCell="A6" activePane="bottomLeft" state="frozen"/>
      <selection activeCell="J1" sqref="J1"/>
      <selection pane="bottomLeft" activeCell="D12" sqref="D12"/>
    </sheetView>
  </sheetViews>
  <sheetFormatPr defaultColWidth="9.140625" defaultRowHeight="15" x14ac:dyDescent="0.25"/>
  <cols>
    <col min="1" max="1" width="11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 x14ac:dyDescent="0.25">
      <c r="A2" s="18"/>
      <c r="B2" s="18"/>
      <c r="C2" s="17" t="s">
        <v>22</v>
      </c>
      <c r="D2" s="35">
        <v>16</v>
      </c>
      <c r="E2" s="111" t="str">
        <f>'2016-17 Summary'!B2</f>
        <v>ECON</v>
      </c>
      <c r="F2" s="111"/>
      <c r="G2" s="111"/>
      <c r="H2" s="19">
        <f>'2016-17 Summary'!C2</f>
        <v>5.4</v>
      </c>
      <c r="I2" s="8">
        <f>SUM(I6:I43)</f>
        <v>2.4000000000000004</v>
      </c>
      <c r="J2" s="9">
        <f>SUM(J6:J43)</f>
        <v>1518</v>
      </c>
      <c r="K2" s="10">
        <f>SUM(K6:K43)</f>
        <v>50.6</v>
      </c>
      <c r="L2" s="10">
        <f>J2/I2</f>
        <v>632.49999999999989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f>'2016-17 Summary'!C2-'Summer 16'!J2-'Fall 16'!I2-'Spring 17'!I2</f>
        <v>0</v>
      </c>
      <c r="J3" s="27"/>
      <c r="K3" s="28"/>
      <c r="L3" s="28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 t="s">
        <v>49</v>
      </c>
      <c r="C6" s="33">
        <v>44</v>
      </c>
      <c r="D6" s="65">
        <v>42</v>
      </c>
      <c r="E6" s="33">
        <v>6</v>
      </c>
      <c r="F6" s="66">
        <f t="shared" ref="F6:F43" si="0">D6*E6</f>
        <v>252</v>
      </c>
      <c r="G6" s="34">
        <v>3</v>
      </c>
      <c r="H6" s="67">
        <v>3</v>
      </c>
      <c r="I6" s="52">
        <f t="shared" ref="I6:I43" si="1">H6*E6/15</f>
        <v>1.2</v>
      </c>
      <c r="J6" s="51">
        <f t="shared" ref="J6:J43" si="2">(F6*G6)</f>
        <v>756</v>
      </c>
      <c r="K6" s="53">
        <f>J6/30</f>
        <v>25.2</v>
      </c>
      <c r="L6" s="52">
        <f t="shared" ref="L6:L43" si="3">J6/I6</f>
        <v>630</v>
      </c>
      <c r="M6" s="84"/>
    </row>
    <row r="7" spans="1:13" ht="15.75" customHeight="1" x14ac:dyDescent="0.25">
      <c r="A7" s="33" t="s">
        <v>48</v>
      </c>
      <c r="B7" s="33" t="s">
        <v>50</v>
      </c>
      <c r="C7" s="33">
        <v>44</v>
      </c>
      <c r="D7" s="65">
        <v>42</v>
      </c>
      <c r="E7" s="33">
        <v>5</v>
      </c>
      <c r="F7" s="66">
        <f t="shared" si="0"/>
        <v>210</v>
      </c>
      <c r="G7" s="34">
        <v>3</v>
      </c>
      <c r="H7" s="67">
        <v>3</v>
      </c>
      <c r="I7" s="52">
        <f t="shared" si="1"/>
        <v>1</v>
      </c>
      <c r="J7" s="51">
        <f t="shared" si="2"/>
        <v>630</v>
      </c>
      <c r="K7" s="53">
        <f t="shared" ref="K7:K43" si="4">J7/30</f>
        <v>21</v>
      </c>
      <c r="L7" s="52">
        <f t="shared" si="3"/>
        <v>630</v>
      </c>
      <c r="M7" s="85"/>
    </row>
    <row r="8" spans="1:13" ht="15.75" customHeight="1" x14ac:dyDescent="0.25">
      <c r="A8" s="33" t="s">
        <v>48</v>
      </c>
      <c r="B8" s="76" t="s">
        <v>51</v>
      </c>
      <c r="C8" s="33">
        <v>44</v>
      </c>
      <c r="D8" s="65">
        <v>44</v>
      </c>
      <c r="E8" s="33">
        <v>1</v>
      </c>
      <c r="F8" s="66">
        <f t="shared" si="0"/>
        <v>44</v>
      </c>
      <c r="G8" s="34">
        <v>3</v>
      </c>
      <c r="H8" s="67">
        <v>3</v>
      </c>
      <c r="I8" s="52">
        <f t="shared" si="1"/>
        <v>0.2</v>
      </c>
      <c r="J8" s="51">
        <f t="shared" si="2"/>
        <v>132</v>
      </c>
      <c r="K8" s="53">
        <f t="shared" si="4"/>
        <v>4.4000000000000004</v>
      </c>
      <c r="L8" s="52">
        <f t="shared" si="3"/>
        <v>660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76"/>
      <c r="B11" s="76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6"/>
      <c r="B12" s="76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33"/>
      <c r="B13" s="76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33"/>
      <c r="B14" s="76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33"/>
      <c r="B15" s="76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33"/>
      <c r="B16" s="76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33"/>
      <c r="B17" s="76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33"/>
      <c r="B18" s="76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33"/>
      <c r="B19" s="76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33"/>
      <c r="B20" s="76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33"/>
      <c r="B21" s="76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33"/>
      <c r="B22" s="76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76"/>
      <c r="B23" s="33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6"/>
      <c r="B24" s="33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76"/>
      <c r="B25" s="76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33"/>
      <c r="B26" s="33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33"/>
      <c r="B27" s="33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33"/>
      <c r="B28" s="33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33"/>
      <c r="B29" s="33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33"/>
      <c r="B30" s="33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33"/>
      <c r="B31" s="33"/>
      <c r="C31" s="33"/>
      <c r="D31" s="33"/>
      <c r="E31" s="33"/>
      <c r="F31" s="66">
        <f t="shared" ref="F31:F35" si="5">D31*E31</f>
        <v>0</v>
      </c>
      <c r="G31" s="34"/>
      <c r="H31" s="34"/>
      <c r="I31" s="52">
        <f t="shared" ref="I31:I35" si="6">H31*E31/15</f>
        <v>0</v>
      </c>
      <c r="J31" s="51">
        <f t="shared" ref="J31:J35" si="7">(F31*G31)</f>
        <v>0</v>
      </c>
      <c r="K31" s="53">
        <f t="shared" ref="K31:K35" si="8">J31/30</f>
        <v>0</v>
      </c>
      <c r="L31" s="52" t="e">
        <f t="shared" ref="L31:L35" si="9">J31/I31</f>
        <v>#DIV/0!</v>
      </c>
      <c r="M31" s="85"/>
    </row>
    <row r="32" spans="1:13" ht="15.75" customHeight="1" x14ac:dyDescent="0.25">
      <c r="A32" s="33"/>
      <c r="B32" s="33"/>
      <c r="C32" s="33"/>
      <c r="D32" s="33"/>
      <c r="E32" s="33"/>
      <c r="F32" s="66">
        <f t="shared" si="5"/>
        <v>0</v>
      </c>
      <c r="G32" s="34"/>
      <c r="H32" s="34"/>
      <c r="I32" s="52">
        <f t="shared" si="6"/>
        <v>0</v>
      </c>
      <c r="J32" s="51">
        <f t="shared" si="7"/>
        <v>0</v>
      </c>
      <c r="K32" s="53">
        <f t="shared" si="8"/>
        <v>0</v>
      </c>
      <c r="L32" s="52" t="e">
        <f t="shared" si="9"/>
        <v>#DIV/0!</v>
      </c>
      <c r="M32" s="85"/>
    </row>
    <row r="33" spans="1:13" ht="15.75" customHeight="1" x14ac:dyDescent="0.25">
      <c r="A33" s="33"/>
      <c r="B33" s="33"/>
      <c r="C33" s="33"/>
      <c r="D33" s="33"/>
      <c r="E33" s="33"/>
      <c r="F33" s="66">
        <f t="shared" si="5"/>
        <v>0</v>
      </c>
      <c r="G33" s="34"/>
      <c r="H33" s="34"/>
      <c r="I33" s="52">
        <f t="shared" si="6"/>
        <v>0</v>
      </c>
      <c r="J33" s="51">
        <f t="shared" si="7"/>
        <v>0</v>
      </c>
      <c r="K33" s="53">
        <f t="shared" si="8"/>
        <v>0</v>
      </c>
      <c r="L33" s="52" t="e">
        <f t="shared" si="9"/>
        <v>#DIV/0!</v>
      </c>
      <c r="M33" s="85"/>
    </row>
    <row r="34" spans="1:13" ht="15.75" customHeight="1" x14ac:dyDescent="0.25">
      <c r="A34" s="33"/>
      <c r="B34" s="33"/>
      <c r="C34" s="33"/>
      <c r="D34" s="33"/>
      <c r="E34" s="33"/>
      <c r="F34" s="66">
        <f t="shared" si="5"/>
        <v>0</v>
      </c>
      <c r="G34" s="34"/>
      <c r="H34" s="34"/>
      <c r="I34" s="52">
        <f t="shared" si="6"/>
        <v>0</v>
      </c>
      <c r="J34" s="51">
        <f t="shared" si="7"/>
        <v>0</v>
      </c>
      <c r="K34" s="53">
        <f t="shared" si="8"/>
        <v>0</v>
      </c>
      <c r="L34" s="52" t="e">
        <f t="shared" si="9"/>
        <v>#DIV/0!</v>
      </c>
      <c r="M34" s="85"/>
    </row>
    <row r="35" spans="1:13" ht="15.75" customHeight="1" x14ac:dyDescent="0.25">
      <c r="A35" s="33"/>
      <c r="B35" s="33"/>
      <c r="C35" s="33"/>
      <c r="D35" s="33"/>
      <c r="E35" s="33"/>
      <c r="F35" s="66">
        <f t="shared" si="5"/>
        <v>0</v>
      </c>
      <c r="G35" s="34"/>
      <c r="H35" s="34"/>
      <c r="I35" s="52">
        <f t="shared" si="6"/>
        <v>0</v>
      </c>
      <c r="J35" s="51">
        <f t="shared" si="7"/>
        <v>0</v>
      </c>
      <c r="K35" s="53">
        <f t="shared" si="8"/>
        <v>0</v>
      </c>
      <c r="L35" s="52" t="e">
        <f t="shared" si="9"/>
        <v>#DIV/0!</v>
      </c>
      <c r="M35" s="85"/>
    </row>
    <row r="36" spans="1:13" ht="15.75" customHeight="1" x14ac:dyDescent="0.25">
      <c r="A36" s="33"/>
      <c r="B36" s="33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33"/>
      <c r="B37" s="33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63"/>
      <c r="B38" s="63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63"/>
      <c r="B39" s="63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77"/>
      <c r="B40" s="77"/>
      <c r="C40" s="78"/>
      <c r="D40" s="33"/>
      <c r="E40" s="33"/>
      <c r="F40" s="66">
        <f t="shared" si="0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85"/>
    </row>
    <row r="41" spans="1:13" ht="15.75" customHeight="1" x14ac:dyDescent="0.25">
      <c r="A41" s="76"/>
      <c r="B41" s="33"/>
      <c r="C41" s="33"/>
      <c r="D41" s="33"/>
      <c r="E41" s="33"/>
      <c r="F41" s="66">
        <f t="shared" si="0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85"/>
    </row>
    <row r="42" spans="1:13" ht="15.75" customHeight="1" x14ac:dyDescent="0.25">
      <c r="A42" s="35"/>
      <c r="B42" s="35"/>
      <c r="C42" s="35"/>
      <c r="D42" s="35"/>
      <c r="E42" s="35"/>
      <c r="F42" s="66">
        <f t="shared" si="0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85"/>
    </row>
    <row r="43" spans="1:13" ht="15.75" customHeight="1" x14ac:dyDescent="0.25">
      <c r="A43" s="35"/>
      <c r="B43" s="35"/>
      <c r="C43" s="35"/>
      <c r="D43" s="35"/>
      <c r="E43" s="35"/>
      <c r="F43" s="66">
        <f t="shared" si="0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ht="61.5" customHeight="1" x14ac:dyDescent="0.2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13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 x14ac:dyDescent="0.3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 x14ac:dyDescent="0.25">
      <c r="A48" s="3" t="s">
        <v>18</v>
      </c>
      <c r="B48" s="95" t="s">
        <v>19</v>
      </c>
      <c r="C48" s="96"/>
      <c r="D48" s="96"/>
      <c r="E48" s="96"/>
      <c r="F48" s="96"/>
      <c r="G48" s="96"/>
      <c r="H48" s="97"/>
      <c r="I48" s="98"/>
      <c r="J48" s="37"/>
      <c r="K48" s="38"/>
      <c r="L48" s="38"/>
    </row>
    <row r="49" spans="1:12" x14ac:dyDescent="0.2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 x14ac:dyDescent="0.25">
      <c r="A50" s="3" t="s">
        <v>20</v>
      </c>
      <c r="B50" s="99" t="s">
        <v>21</v>
      </c>
      <c r="C50" s="100"/>
      <c r="D50" s="100"/>
      <c r="E50" s="100"/>
      <c r="F50" s="100"/>
      <c r="G50" s="100"/>
      <c r="H50" s="101"/>
      <c r="I50" s="102"/>
      <c r="J50" s="38"/>
      <c r="K50" s="38"/>
      <c r="L50" s="38"/>
    </row>
    <row r="51" spans="1:12" x14ac:dyDescent="0.25">
      <c r="I51" s="39"/>
    </row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</sheetData>
  <sheetProtection formatCells="0" insertRows="0" deleteRows="0"/>
  <mergeCells count="11">
    <mergeCell ref="B50:G50"/>
    <mergeCell ref="H50:I50"/>
    <mergeCell ref="F3:H3"/>
    <mergeCell ref="E1:G1"/>
    <mergeCell ref="E2:G2"/>
    <mergeCell ref="A3:D3"/>
    <mergeCell ref="M6:M43"/>
    <mergeCell ref="A44:M44"/>
    <mergeCell ref="A45:M45"/>
    <mergeCell ref="B48:G48"/>
    <mergeCell ref="H48:I48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161925</xdr:rowOff>
                  </from>
                  <to>
                    <xdr:col>7</xdr:col>
                    <xdr:colOff>666750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161925</xdr:rowOff>
                  </from>
                  <to>
                    <xdr:col>8</xdr:col>
                    <xdr:colOff>676275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tabSelected="1" zoomScale="90" zoomScaleNormal="90" workbookViewId="0">
      <pane ySplit="5" topLeftCell="A6" activePane="bottomLeft" state="frozen"/>
      <selection activeCell="I1" sqref="I1"/>
      <selection pane="bottomLeft" activeCell="D13" sqref="D13"/>
    </sheetView>
  </sheetViews>
  <sheetFormatPr defaultColWidth="9.140625" defaultRowHeight="15" x14ac:dyDescent="0.25"/>
  <cols>
    <col min="1" max="1" width="11.140625" style="5" customWidth="1"/>
    <col min="2" max="2" width="23.8554687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105" t="s">
        <v>26</v>
      </c>
      <c r="F1" s="106"/>
      <c r="G1" s="107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 x14ac:dyDescent="0.25">
      <c r="A2" s="18"/>
      <c r="B2" s="18"/>
      <c r="C2" s="17" t="s">
        <v>23</v>
      </c>
      <c r="D2" s="35">
        <v>17</v>
      </c>
      <c r="E2" s="111" t="str">
        <f>'2016-17 Summary'!B2</f>
        <v>ECON</v>
      </c>
      <c r="F2" s="111"/>
      <c r="G2" s="111"/>
      <c r="H2" s="19">
        <f>'2016-17 Summary'!C2</f>
        <v>5.4</v>
      </c>
      <c r="I2" s="8">
        <f>SUM(I6:I43)</f>
        <v>2.2000000000000002</v>
      </c>
      <c r="J2" s="20">
        <f>SUM(J6:J43)</f>
        <v>1380</v>
      </c>
      <c r="K2" s="21">
        <f>SUM(K6:K43)</f>
        <v>46</v>
      </c>
      <c r="L2" s="21">
        <f>J2/I2</f>
        <v>627.27272727272725</v>
      </c>
    </row>
    <row r="3" spans="1:13" ht="19.5" customHeight="1" x14ac:dyDescent="0.25">
      <c r="A3" s="109"/>
      <c r="B3" s="110"/>
      <c r="C3" s="110"/>
      <c r="D3" s="110"/>
      <c r="E3" s="58"/>
      <c r="F3" s="103" t="s">
        <v>29</v>
      </c>
      <c r="G3" s="103"/>
      <c r="H3" s="104"/>
      <c r="I3" s="8">
        <f>'2016-17 Summary'!C2-'Summer 16'!J2-'Fall 16'!I2-'Spring 17'!I2</f>
        <v>0</v>
      </c>
      <c r="J3" s="41"/>
      <c r="K3" s="42"/>
      <c r="L3" s="42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 t="s">
        <v>49</v>
      </c>
      <c r="C6" s="33">
        <v>44</v>
      </c>
      <c r="D6" s="65">
        <v>42</v>
      </c>
      <c r="E6" s="33">
        <v>6</v>
      </c>
      <c r="F6" s="66">
        <f t="shared" ref="F6:F39" si="0">D6*E6</f>
        <v>252</v>
      </c>
      <c r="G6" s="34">
        <v>3</v>
      </c>
      <c r="H6" s="67">
        <v>3</v>
      </c>
      <c r="I6" s="52">
        <f t="shared" ref="I6:I39" si="1">H6*E6/15</f>
        <v>1.2</v>
      </c>
      <c r="J6" s="51">
        <f t="shared" ref="J6:J39" si="2">(F6*G6)</f>
        <v>756</v>
      </c>
      <c r="K6" s="53">
        <f>J6/30</f>
        <v>25.2</v>
      </c>
      <c r="L6" s="52">
        <f t="shared" ref="L6:L39" si="3">J6/I6</f>
        <v>630</v>
      </c>
      <c r="M6" s="84"/>
    </row>
    <row r="7" spans="1:13" ht="15.75" customHeight="1" x14ac:dyDescent="0.25">
      <c r="A7" s="33" t="s">
        <v>48</v>
      </c>
      <c r="B7" s="33" t="s">
        <v>50</v>
      </c>
      <c r="C7" s="33">
        <v>44</v>
      </c>
      <c r="D7" s="65">
        <v>42</v>
      </c>
      <c r="E7" s="33">
        <v>4</v>
      </c>
      <c r="F7" s="66">
        <f t="shared" si="0"/>
        <v>168</v>
      </c>
      <c r="G7" s="34">
        <v>3</v>
      </c>
      <c r="H7" s="67">
        <v>3</v>
      </c>
      <c r="I7" s="52">
        <f t="shared" si="1"/>
        <v>0.8</v>
      </c>
      <c r="J7" s="51">
        <f t="shared" si="2"/>
        <v>504</v>
      </c>
      <c r="K7" s="53">
        <f t="shared" ref="K7:K39" si="4">J7/30</f>
        <v>16.8</v>
      </c>
      <c r="L7" s="52">
        <f t="shared" si="3"/>
        <v>630</v>
      </c>
      <c r="M7" s="85"/>
    </row>
    <row r="8" spans="1:13" ht="15.75" customHeight="1" x14ac:dyDescent="0.25">
      <c r="A8" s="33" t="s">
        <v>48</v>
      </c>
      <c r="B8" s="33" t="s">
        <v>52</v>
      </c>
      <c r="C8" s="33">
        <v>44</v>
      </c>
      <c r="D8" s="65">
        <v>40</v>
      </c>
      <c r="E8" s="33">
        <v>1</v>
      </c>
      <c r="F8" s="66">
        <f t="shared" si="0"/>
        <v>40</v>
      </c>
      <c r="G8" s="34">
        <v>3</v>
      </c>
      <c r="H8" s="67">
        <v>3</v>
      </c>
      <c r="I8" s="52">
        <f t="shared" si="1"/>
        <v>0.2</v>
      </c>
      <c r="J8" s="51">
        <f t="shared" si="2"/>
        <v>120</v>
      </c>
      <c r="K8" s="53">
        <f t="shared" si="4"/>
        <v>4</v>
      </c>
      <c r="L8" s="52">
        <f t="shared" si="3"/>
        <v>600</v>
      </c>
      <c r="M8" s="85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85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85"/>
    </row>
    <row r="11" spans="1:13" ht="15.75" customHeight="1" x14ac:dyDescent="0.25">
      <c r="A11" s="68"/>
      <c r="B11" s="69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85"/>
    </row>
    <row r="12" spans="1:13" ht="15.75" customHeight="1" x14ac:dyDescent="0.25">
      <c r="A12" s="70"/>
      <c r="B12" s="71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85"/>
    </row>
    <row r="13" spans="1:13" ht="15.75" customHeight="1" x14ac:dyDescent="0.25">
      <c r="A13" s="70"/>
      <c r="B13" s="71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85"/>
    </row>
    <row r="14" spans="1:13" ht="15.75" customHeight="1" x14ac:dyDescent="0.25">
      <c r="A14" s="70"/>
      <c r="B14" s="71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85"/>
    </row>
    <row r="15" spans="1:13" ht="15.75" customHeight="1" x14ac:dyDescent="0.25">
      <c r="A15" s="70"/>
      <c r="B15" s="71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85"/>
    </row>
    <row r="16" spans="1:13" ht="15.75" customHeight="1" x14ac:dyDescent="0.25">
      <c r="A16" s="70"/>
      <c r="B16" s="71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85"/>
    </row>
    <row r="17" spans="1:13" ht="15.75" customHeight="1" x14ac:dyDescent="0.25">
      <c r="A17" s="70"/>
      <c r="B17" s="71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85"/>
    </row>
    <row r="18" spans="1:13" ht="15.75" customHeight="1" x14ac:dyDescent="0.25">
      <c r="A18" s="70"/>
      <c r="B18" s="71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85"/>
    </row>
    <row r="19" spans="1:13" ht="15.75" customHeight="1" x14ac:dyDescent="0.25">
      <c r="A19" s="70"/>
      <c r="B19" s="71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85"/>
    </row>
    <row r="20" spans="1:13" ht="15.75" customHeight="1" x14ac:dyDescent="0.25">
      <c r="A20" s="70"/>
      <c r="B20" s="71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85"/>
    </row>
    <row r="21" spans="1:13" ht="15.75" customHeight="1" x14ac:dyDescent="0.25">
      <c r="A21" s="70"/>
      <c r="B21" s="71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85"/>
    </row>
    <row r="22" spans="1:13" ht="15.75" customHeight="1" x14ac:dyDescent="0.25">
      <c r="A22" s="68"/>
      <c r="B22" s="69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85"/>
    </row>
    <row r="23" spans="1:13" ht="15.75" customHeight="1" x14ac:dyDescent="0.25">
      <c r="A23" s="68"/>
      <c r="B23" s="69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85"/>
    </row>
    <row r="24" spans="1:13" ht="15.75" customHeight="1" x14ac:dyDescent="0.25">
      <c r="A24" s="70"/>
      <c r="B24" s="71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85"/>
    </row>
    <row r="25" spans="1:13" ht="15.75" customHeight="1" x14ac:dyDescent="0.25">
      <c r="A25" s="68"/>
      <c r="B25" s="69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85"/>
    </row>
    <row r="26" spans="1:13" ht="15.75" customHeight="1" x14ac:dyDescent="0.25">
      <c r="A26" s="68"/>
      <c r="B26" s="69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85"/>
    </row>
    <row r="27" spans="1:13" ht="15.75" customHeight="1" x14ac:dyDescent="0.25">
      <c r="A27" s="70"/>
      <c r="B27" s="71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85"/>
    </row>
    <row r="28" spans="1:13" ht="15.75" customHeight="1" x14ac:dyDescent="0.25">
      <c r="A28" s="70"/>
      <c r="B28" s="71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85"/>
    </row>
    <row r="29" spans="1:13" ht="15.75" customHeight="1" x14ac:dyDescent="0.25">
      <c r="A29" s="70"/>
      <c r="B29" s="71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85"/>
    </row>
    <row r="30" spans="1:13" ht="15.75" customHeight="1" x14ac:dyDescent="0.25">
      <c r="A30" s="70"/>
      <c r="B30" s="71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85"/>
    </row>
    <row r="31" spans="1:13" ht="15.75" customHeight="1" x14ac:dyDescent="0.25">
      <c r="A31" s="70"/>
      <c r="B31" s="71"/>
      <c r="C31" s="33"/>
      <c r="D31" s="33"/>
      <c r="E31" s="33"/>
      <c r="F31" s="66">
        <f t="shared" si="0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85"/>
    </row>
    <row r="32" spans="1:13" ht="15.75" customHeight="1" x14ac:dyDescent="0.25">
      <c r="A32" s="70"/>
      <c r="B32" s="71"/>
      <c r="C32" s="33"/>
      <c r="D32" s="33"/>
      <c r="E32" s="33"/>
      <c r="F32" s="66">
        <f t="shared" si="0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85"/>
    </row>
    <row r="33" spans="1:13" ht="15.75" customHeight="1" x14ac:dyDescent="0.25">
      <c r="A33" s="70"/>
      <c r="B33" s="71"/>
      <c r="C33" s="33"/>
      <c r="D33" s="33"/>
      <c r="E33" s="33"/>
      <c r="F33" s="66">
        <f t="shared" si="0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85"/>
    </row>
    <row r="34" spans="1:13" ht="15.75" customHeight="1" x14ac:dyDescent="0.25">
      <c r="A34" s="72"/>
      <c r="B34" s="73"/>
      <c r="C34" s="33"/>
      <c r="D34" s="33"/>
      <c r="E34" s="33"/>
      <c r="F34" s="66">
        <f t="shared" si="0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85"/>
    </row>
    <row r="35" spans="1:13" ht="15.75" customHeight="1" x14ac:dyDescent="0.25">
      <c r="A35" s="72"/>
      <c r="B35" s="73"/>
      <c r="C35" s="33"/>
      <c r="D35" s="33"/>
      <c r="E35" s="33"/>
      <c r="F35" s="66">
        <f t="shared" si="0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85"/>
    </row>
    <row r="36" spans="1:13" ht="15.75" customHeight="1" x14ac:dyDescent="0.25">
      <c r="A36" s="63"/>
      <c r="B36" s="64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85"/>
    </row>
    <row r="37" spans="1:13" ht="15.75" customHeight="1" x14ac:dyDescent="0.25">
      <c r="A37" s="74"/>
      <c r="B37" s="71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85"/>
    </row>
    <row r="38" spans="1:13" ht="15.75" customHeight="1" x14ac:dyDescent="0.25">
      <c r="A38" s="74"/>
      <c r="B38" s="75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85"/>
    </row>
    <row r="39" spans="1:13" ht="15.75" customHeight="1" x14ac:dyDescent="0.25">
      <c r="A39" s="74"/>
      <c r="B39" s="75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85"/>
    </row>
    <row r="40" spans="1:13" ht="15.75" customHeight="1" x14ac:dyDescent="0.25">
      <c r="A40" s="54"/>
      <c r="B40" s="55"/>
      <c r="C40" s="33"/>
      <c r="D40" s="33"/>
      <c r="E40" s="33"/>
      <c r="F40" s="51">
        <f t="shared" ref="F40:F43" si="5">D40*E40</f>
        <v>0</v>
      </c>
      <c r="G40" s="34"/>
      <c r="H40" s="34"/>
      <c r="I40" s="52">
        <f t="shared" ref="I40:I43" si="6">H40*E40/15</f>
        <v>0</v>
      </c>
      <c r="J40" s="51">
        <f t="shared" ref="J40:J43" si="7">(F40*G40)</f>
        <v>0</v>
      </c>
      <c r="K40" s="53">
        <f t="shared" ref="K40:K43" si="8">J40/30</f>
        <v>0</v>
      </c>
      <c r="L40" s="52" t="e">
        <f t="shared" ref="L40:L43" si="9">J40/I40</f>
        <v>#DIV/0!</v>
      </c>
      <c r="M40" s="85"/>
    </row>
    <row r="41" spans="1:13" ht="15.75" customHeight="1" x14ac:dyDescent="0.25">
      <c r="A41" s="54"/>
      <c r="B41" s="56"/>
      <c r="C41" s="33"/>
      <c r="D41" s="33"/>
      <c r="E41" s="33"/>
      <c r="F41" s="51">
        <f t="shared" si="5"/>
        <v>0</v>
      </c>
      <c r="G41" s="34"/>
      <c r="H41" s="34"/>
      <c r="I41" s="52">
        <f t="shared" si="6"/>
        <v>0</v>
      </c>
      <c r="J41" s="51">
        <f t="shared" si="7"/>
        <v>0</v>
      </c>
      <c r="K41" s="53">
        <f t="shared" si="8"/>
        <v>0</v>
      </c>
      <c r="L41" s="52" t="e">
        <f t="shared" si="9"/>
        <v>#DIV/0!</v>
      </c>
      <c r="M41" s="85"/>
    </row>
    <row r="42" spans="1:13" ht="15.75" customHeight="1" x14ac:dyDescent="0.25">
      <c r="A42" s="54"/>
      <c r="B42" s="56"/>
      <c r="C42" s="33"/>
      <c r="D42" s="33"/>
      <c r="E42" s="33"/>
      <c r="F42" s="51">
        <f t="shared" si="5"/>
        <v>0</v>
      </c>
      <c r="G42" s="34"/>
      <c r="H42" s="34"/>
      <c r="I42" s="52">
        <f t="shared" si="6"/>
        <v>0</v>
      </c>
      <c r="J42" s="51">
        <f t="shared" si="7"/>
        <v>0</v>
      </c>
      <c r="K42" s="53">
        <f t="shared" si="8"/>
        <v>0</v>
      </c>
      <c r="L42" s="52" t="e">
        <f t="shared" si="9"/>
        <v>#DIV/0!</v>
      </c>
      <c r="M42" s="85"/>
    </row>
    <row r="43" spans="1:13" ht="15" customHeight="1" x14ac:dyDescent="0.25">
      <c r="A43" s="54"/>
      <c r="B43" s="55"/>
      <c r="C43" s="33"/>
      <c r="D43" s="33"/>
      <c r="E43" s="33"/>
      <c r="F43" s="51">
        <f t="shared" si="5"/>
        <v>0</v>
      </c>
      <c r="G43" s="34"/>
      <c r="H43" s="34"/>
      <c r="I43" s="52">
        <f t="shared" si="6"/>
        <v>0</v>
      </c>
      <c r="J43" s="51">
        <f t="shared" si="7"/>
        <v>0</v>
      </c>
      <c r="K43" s="53">
        <f t="shared" si="8"/>
        <v>0</v>
      </c>
      <c r="L43" s="52" t="e">
        <f t="shared" si="9"/>
        <v>#DIV/0!</v>
      </c>
      <c r="M43" s="85"/>
    </row>
    <row r="44" spans="1:13" ht="18.75" customHeight="1" x14ac:dyDescent="0.25">
      <c r="A44" s="86" t="s">
        <v>16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/>
    </row>
    <row r="45" spans="1:13" s="79" customFormat="1" ht="60.75" customHeight="1" x14ac:dyDescent="0.25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2"/>
    </row>
    <row r="46" spans="1:13" x14ac:dyDescent="0.25">
      <c r="A46" s="11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4"/>
    </row>
    <row r="47" spans="1:13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 x14ac:dyDescent="0.3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 x14ac:dyDescent="0.25">
      <c r="A49" s="3" t="s">
        <v>18</v>
      </c>
      <c r="B49" s="95" t="s">
        <v>19</v>
      </c>
      <c r="C49" s="96"/>
      <c r="D49" s="96"/>
      <c r="E49" s="96"/>
      <c r="F49" s="96"/>
      <c r="G49" s="96"/>
      <c r="H49"/>
      <c r="I49"/>
      <c r="J49" s="38"/>
      <c r="L49" s="38"/>
    </row>
    <row r="50" spans="1:12" x14ac:dyDescent="0.25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 x14ac:dyDescent="0.25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 x14ac:dyDescent="0.25">
      <c r="H53"/>
    </row>
    <row r="54" spans="1:12" x14ac:dyDescent="0.25">
      <c r="H54"/>
      <c r="I54"/>
    </row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161925</xdr:rowOff>
                  </from>
                  <to>
                    <xdr:col>7</xdr:col>
                    <xdr:colOff>666750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50</xdr:row>
                    <xdr:rowOff>0</xdr:rowOff>
                  </from>
                  <to>
                    <xdr:col>8</xdr:col>
                    <xdr:colOff>600075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161925</xdr:rowOff>
                  </from>
                  <to>
                    <xdr:col>8</xdr:col>
                    <xdr:colOff>676275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50</xdr:row>
                    <xdr:rowOff>0</xdr:rowOff>
                  </from>
                  <to>
                    <xdr:col>7</xdr:col>
                    <xdr:colOff>819150</xdr:colOff>
                    <xdr:row>50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D2" sqref="D2:F2"/>
    </sheetView>
  </sheetViews>
  <sheetFormatPr defaultColWidth="9.140625" defaultRowHeight="15" x14ac:dyDescent="0.2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 x14ac:dyDescent="0.25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 x14ac:dyDescent="0.25">
      <c r="A2" s="6" t="s">
        <v>30</v>
      </c>
      <c r="B2" s="17" t="s">
        <v>47</v>
      </c>
      <c r="C2" s="19">
        <v>5.4</v>
      </c>
      <c r="D2" s="8">
        <f>SUM('Summer 16'!J2,'Fall 16'!I2,'Spring 17'!I2)</f>
        <v>5.4</v>
      </c>
      <c r="E2" s="8">
        <f>SUM('Summer 16'!K2,'Fall 16'!J2,'Spring 17'!J2)</f>
        <v>3426</v>
      </c>
      <c r="F2" s="8">
        <f>SUM('Summer 16'!L2,'Fall 16'!K2,'Spring 17'!K2)</f>
        <v>114.2</v>
      </c>
      <c r="G2" s="10">
        <f>E2/D2</f>
        <v>634.44444444444446</v>
      </c>
    </row>
    <row r="3" spans="1:7" x14ac:dyDescent="0.25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M2" sqref="M2"/>
    </sheetView>
  </sheetViews>
  <sheetFormatPr defaultColWidth="9.140625" defaultRowHeight="15" x14ac:dyDescent="0.2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 x14ac:dyDescent="0.25">
      <c r="B1" s="18"/>
      <c r="C1" s="18"/>
      <c r="D1" s="18"/>
      <c r="F1" s="4" t="s">
        <v>1</v>
      </c>
      <c r="G1" s="105" t="s">
        <v>26</v>
      </c>
      <c r="H1" s="106"/>
      <c r="I1" s="107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 x14ac:dyDescent="0.25">
      <c r="B2" s="18"/>
      <c r="C2" s="18"/>
      <c r="D2" s="18"/>
      <c r="F2" s="6" t="s">
        <v>33</v>
      </c>
      <c r="G2" s="127" t="str">
        <f>'2016-17 Summary'!B2</f>
        <v>ECON</v>
      </c>
      <c r="H2" s="127"/>
      <c r="I2" s="127"/>
      <c r="J2" s="19">
        <f>'2016-17 Summary'!C2</f>
        <v>5.4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 x14ac:dyDescent="0.25">
      <c r="A3" s="125"/>
      <c r="B3" s="125"/>
      <c r="C3" s="125"/>
      <c r="D3" s="125"/>
      <c r="E3" s="125"/>
      <c r="F3" s="125"/>
      <c r="G3" s="58"/>
      <c r="H3" s="103" t="s">
        <v>29</v>
      </c>
      <c r="I3" s="103"/>
      <c r="J3" s="104"/>
      <c r="K3" s="8">
        <f>'2016-17 Summary'!C2-'Proposed Additions'!K2-'Fall 16'!I2-'Spring 17'!I2</f>
        <v>0.79999999999999982</v>
      </c>
      <c r="L3" s="22"/>
      <c r="M3" s="23"/>
      <c r="N3" s="23"/>
    </row>
    <row r="4" spans="1:15" ht="19.5" customHeight="1" x14ac:dyDescent="0.25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 x14ac:dyDescent="0.25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 x14ac:dyDescent="0.25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 x14ac:dyDescent="0.25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 x14ac:dyDescent="0.25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 x14ac:dyDescent="0.25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 x14ac:dyDescent="0.25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 x14ac:dyDescent="0.25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 x14ac:dyDescent="0.25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 x14ac:dyDescent="0.25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 x14ac:dyDescent="0.25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 x14ac:dyDescent="0.25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2015-11-03T22:07:01Z</cp:lastPrinted>
  <dcterms:created xsi:type="dcterms:W3CDTF">2013-10-25T01:46:28Z</dcterms:created>
  <dcterms:modified xsi:type="dcterms:W3CDTF">2015-12-01T17:24:42Z</dcterms:modified>
</cp:coreProperties>
</file>