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45" windowWidth="20730" windowHeight="10035" activeTab="2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45621"/>
</workbook>
</file>

<file path=xl/calcChain.xml><?xml version="1.0" encoding="utf-8"?>
<calcChain xmlns="http://schemas.openxmlformats.org/spreadsheetml/2006/main"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J28" i="3"/>
  <c r="K28" i="3" s="1"/>
  <c r="I28" i="3"/>
  <c r="J29" i="3"/>
  <c r="I29" i="3"/>
  <c r="J30" i="3"/>
  <c r="I30" i="3"/>
  <c r="F28" i="2"/>
  <c r="J28" i="2" s="1"/>
  <c r="I28" i="2"/>
  <c r="F29" i="2"/>
  <c r="J29" i="2" s="1"/>
  <c r="I29" i="2"/>
  <c r="F30" i="2"/>
  <c r="J30" i="2" s="1"/>
  <c r="I30" i="2"/>
  <c r="L29" i="2" l="1"/>
  <c r="L28" i="2"/>
  <c r="K28" i="2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G2" i="6"/>
  <c r="J2" i="6"/>
  <c r="E2" i="2"/>
  <c r="E2" i="3"/>
  <c r="F2" i="1"/>
  <c r="H2" i="2"/>
  <c r="H2" i="3"/>
  <c r="I2" i="1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7" i="2"/>
  <c r="F8" i="2"/>
  <c r="F9" i="2"/>
  <c r="F10" i="2"/>
  <c r="F11" i="2"/>
  <c r="F12" i="2"/>
  <c r="F13" i="2"/>
  <c r="F15" i="2"/>
  <c r="F16" i="2"/>
  <c r="F17" i="2"/>
  <c r="F18" i="2"/>
  <c r="F19" i="2"/>
  <c r="F20" i="2"/>
  <c r="F21" i="2"/>
  <c r="F23" i="2"/>
  <c r="F24" i="2"/>
  <c r="F25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6" i="2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K7" i="1"/>
  <c r="I2" i="3" l="1"/>
  <c r="J2" i="3"/>
  <c r="J2" i="2"/>
  <c r="J2" i="1"/>
  <c r="K2" i="1"/>
  <c r="I2" i="2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3" l="1"/>
  <c r="E2" i="4"/>
  <c r="D2" i="4"/>
  <c r="K2" i="2"/>
  <c r="L2" i="1"/>
  <c r="M2" i="1"/>
  <c r="L2" i="3"/>
  <c r="K3" i="6"/>
  <c r="I3" i="3"/>
  <c r="I3" i="2"/>
  <c r="J3" i="1"/>
  <c r="L2" i="2"/>
  <c r="F2" i="4" l="1"/>
  <c r="G2" i="4"/>
</calcChain>
</file>

<file path=xl/sharedStrings.xml><?xml version="1.0" encoding="utf-8"?>
<sst xmlns="http://schemas.openxmlformats.org/spreadsheetml/2006/main" count="216" uniqueCount="63">
  <si>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</si>
  <si>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</si>
  <si>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</si>
  <si>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</si>
  <si>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</si>
  <si>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</si>
  <si>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</si>
  <si>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</si>
  <si>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</si>
  <si>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</si>
  <si>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</si>
  <si>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</si>
  <si>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</si>
  <si>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</si>
  <si>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</si>
  <si>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</si>
  <si>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</si>
  <si>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</si>
  <si>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</si>
  <si>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</si>
  <si>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</si>
  <si>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</si>
  <si>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</si>
  <si>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</si>
  <si>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</si>
  <si>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</si>
  <si>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</si>
  <si>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</si>
  <si>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</si>
  <si>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</si>
  <si>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</si>
  <si>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</si>
  <si>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</si>
  <si>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</si>
  <si>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</si>
  <si>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</si>
  <si>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</si>
  <si>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</si>
  <si>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</si>
  <si>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</si>
  <si>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</si>
  <si>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</si>
  <si>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</si>
  <si>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</si>
  <si>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</si>
  <si>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</si>
  <si>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</si>
  <si>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BUSN</t>
  </si>
  <si>
    <t>1A</t>
  </si>
  <si>
    <t>1A LAB</t>
  </si>
  <si>
    <t>1B</t>
  </si>
  <si>
    <t>1B LAB</t>
  </si>
  <si>
    <t>51A</t>
  </si>
  <si>
    <t>51A LAB</t>
  </si>
  <si>
    <t>53 LAB</t>
  </si>
  <si>
    <t>xx</t>
  </si>
  <si>
    <t>1 BUSN 40 section is a late start/fast track; BUSN xx is a new course "Entrepreneurship"; BUSN 95/96 are x=listed with WRKX95/96 increase in slots requested</t>
  </si>
  <si>
    <t>40 LARGE LECTURE</t>
  </si>
  <si>
    <t>XX</t>
  </si>
  <si>
    <t>61 LAB</t>
  </si>
  <si>
    <t xml:space="preserve"> </t>
  </si>
  <si>
    <t>96/WRKX 96</t>
  </si>
  <si>
    <t>95/WRKX95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</si>
</sst>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zoomScale="90" zoomScaleNormal="90" workbookViewId="0">
      <pane ySplit="6" topLeftCell="A7" activePane="bottomLeft" state="frozen"/>
      <selection activeCell="A25" sqref="A6:N45"/>
      <selection pane="bottomLeft" activeCell="I16" sqref="I16"/>
    </sheetView>
  </sheetViews>
  <sheetFormatPr defaultColWidth="9.140625" defaultRowHeight="15" x14ac:dyDescent="0.25"/>
  <cols>
    <col min="1" max="1" width="9.1406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90" t="s">
        <v>26</v>
      </c>
      <c r="G1" s="91"/>
      <c r="H1" s="92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93" t="str">
        <f>'2016-17 Summary'!B2</f>
        <v>BUSN</v>
      </c>
      <c r="G2" s="93"/>
      <c r="H2" s="93"/>
      <c r="I2" s="19">
        <f>'2016-17 Summary'!C2</f>
        <v>15.66</v>
      </c>
      <c r="J2" s="8">
        <f>SUM(J7:J24)</f>
        <v>0.98333333333333317</v>
      </c>
      <c r="K2" s="8">
        <f>SUM(K7:K24)</f>
        <v>648</v>
      </c>
      <c r="L2" s="8">
        <f>SUM(L7:L24)</f>
        <v>21.6</v>
      </c>
      <c r="M2" s="60">
        <f>K2/J2</f>
        <v>658.98305084745778</v>
      </c>
      <c r="N2" s="80" t="s">
        <v>39</v>
      </c>
    </row>
    <row r="3" spans="1:14" ht="19.5" customHeight="1" x14ac:dyDescent="0.25">
      <c r="A3" s="94"/>
      <c r="B3" s="95"/>
      <c r="C3" s="95"/>
      <c r="D3" s="95"/>
      <c r="E3" s="95"/>
      <c r="F3" s="58"/>
      <c r="G3" s="88" t="s">
        <v>29</v>
      </c>
      <c r="H3" s="88"/>
      <c r="I3" s="89"/>
      <c r="J3" s="8">
        <f>'2016-17 Summary'!C2-'Summer 16'!J2-'Fall 16'!I2-'Spring 17'!I2</f>
        <v>-1.3066666666666666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 t="s">
        <v>47</v>
      </c>
      <c r="B7" s="33" t="s">
        <v>48</v>
      </c>
      <c r="C7" s="33" t="s">
        <v>36</v>
      </c>
      <c r="D7" s="33">
        <v>44</v>
      </c>
      <c r="E7" s="65">
        <v>44</v>
      </c>
      <c r="F7" s="33">
        <v>1</v>
      </c>
      <c r="G7" s="66">
        <f>F7*E7</f>
        <v>44</v>
      </c>
      <c r="H7" s="34">
        <v>4</v>
      </c>
      <c r="I7" s="67">
        <v>4</v>
      </c>
      <c r="J7" s="52">
        <f t="shared" ref="J7:J24" si="0">I7*F7/15</f>
        <v>0.26666666666666666</v>
      </c>
      <c r="K7" s="51">
        <f>G7*H7</f>
        <v>176</v>
      </c>
      <c r="L7" s="53">
        <f>K7/30</f>
        <v>5.8666666666666663</v>
      </c>
      <c r="M7" s="52">
        <f t="shared" ref="M7:M24" si="1">K7/J7</f>
        <v>660</v>
      </c>
      <c r="N7" s="96"/>
    </row>
    <row r="8" spans="1:14" ht="15.75" customHeight="1" x14ac:dyDescent="0.25">
      <c r="A8" s="76" t="s">
        <v>47</v>
      </c>
      <c r="B8" s="76" t="s">
        <v>49</v>
      </c>
      <c r="C8" s="76" t="s">
        <v>36</v>
      </c>
      <c r="D8" s="33">
        <v>44</v>
      </c>
      <c r="E8" s="65">
        <v>44</v>
      </c>
      <c r="F8" s="33">
        <v>1</v>
      </c>
      <c r="G8" s="66">
        <f t="shared" ref="G8:G9" si="2">E8*F8</f>
        <v>44</v>
      </c>
      <c r="H8" s="34">
        <v>1</v>
      </c>
      <c r="I8" s="67">
        <v>0.75</v>
      </c>
      <c r="J8" s="52">
        <f t="shared" si="0"/>
        <v>0.05</v>
      </c>
      <c r="K8" s="51">
        <f t="shared" ref="K8:K24" si="3">(G8*H8)</f>
        <v>44</v>
      </c>
      <c r="L8" s="53">
        <f t="shared" ref="L8:L24" si="4">K8/30</f>
        <v>1.4666666666666666</v>
      </c>
      <c r="M8" s="52">
        <f t="shared" si="1"/>
        <v>880</v>
      </c>
      <c r="N8" s="97"/>
    </row>
    <row r="9" spans="1:14" ht="15.75" customHeight="1" x14ac:dyDescent="0.25">
      <c r="A9" s="35" t="s">
        <v>47</v>
      </c>
      <c r="B9" s="35">
        <v>18</v>
      </c>
      <c r="C9" s="35" t="s">
        <v>38</v>
      </c>
      <c r="D9" s="35">
        <v>44</v>
      </c>
      <c r="E9" s="35">
        <v>44</v>
      </c>
      <c r="F9" s="35">
        <v>1</v>
      </c>
      <c r="G9" s="66">
        <f t="shared" si="2"/>
        <v>44</v>
      </c>
      <c r="H9" s="7">
        <v>4</v>
      </c>
      <c r="I9" s="7">
        <v>4</v>
      </c>
      <c r="J9" s="52">
        <f t="shared" si="0"/>
        <v>0.26666666666666666</v>
      </c>
      <c r="K9" s="51">
        <f t="shared" si="3"/>
        <v>176</v>
      </c>
      <c r="L9" s="53">
        <f t="shared" si="4"/>
        <v>5.8666666666666663</v>
      </c>
      <c r="M9" s="52">
        <f t="shared" si="1"/>
        <v>660</v>
      </c>
      <c r="N9" s="97"/>
    </row>
    <row r="10" spans="1:14" ht="15.75" customHeight="1" x14ac:dyDescent="0.25">
      <c r="A10" s="35" t="s">
        <v>47</v>
      </c>
      <c r="B10" s="35">
        <v>30</v>
      </c>
      <c r="C10" s="35" t="s">
        <v>36</v>
      </c>
      <c r="D10" s="35">
        <v>44</v>
      </c>
      <c r="E10" s="35">
        <v>40</v>
      </c>
      <c r="F10" s="35">
        <v>1</v>
      </c>
      <c r="G10" s="51">
        <f t="shared" ref="G10:G24" si="5">E10*F10</f>
        <v>40</v>
      </c>
      <c r="H10" s="7">
        <v>3</v>
      </c>
      <c r="I10" s="7">
        <v>3</v>
      </c>
      <c r="J10" s="52">
        <f t="shared" si="0"/>
        <v>0.2</v>
      </c>
      <c r="K10" s="51">
        <f t="shared" si="3"/>
        <v>120</v>
      </c>
      <c r="L10" s="53">
        <f t="shared" si="4"/>
        <v>4</v>
      </c>
      <c r="M10" s="52">
        <f t="shared" si="1"/>
        <v>600</v>
      </c>
      <c r="N10" s="97"/>
    </row>
    <row r="11" spans="1:14" ht="15.75" customHeight="1" x14ac:dyDescent="0.25">
      <c r="A11" s="35"/>
      <c r="B11" s="35">
        <v>40</v>
      </c>
      <c r="C11" s="35" t="s">
        <v>38</v>
      </c>
      <c r="D11" s="35">
        <v>44</v>
      </c>
      <c r="E11" s="35">
        <v>44</v>
      </c>
      <c r="F11" s="35">
        <v>1</v>
      </c>
      <c r="G11" s="51">
        <f t="shared" si="5"/>
        <v>44</v>
      </c>
      <c r="H11" s="7">
        <v>3</v>
      </c>
      <c r="I11" s="7">
        <v>3</v>
      </c>
      <c r="J11" s="52">
        <f t="shared" si="0"/>
        <v>0.2</v>
      </c>
      <c r="K11" s="51">
        <f t="shared" si="3"/>
        <v>132</v>
      </c>
      <c r="L11" s="53">
        <f t="shared" si="4"/>
        <v>4.4000000000000004</v>
      </c>
      <c r="M11" s="52">
        <f t="shared" si="1"/>
        <v>660</v>
      </c>
      <c r="N11" s="97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97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97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97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97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97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97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97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97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97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97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97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97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97"/>
    </row>
    <row r="25" spans="1:14" ht="18.75" customHeight="1" x14ac:dyDescent="0.25">
      <c r="A25" s="98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14" ht="88.5" customHeight="1" x14ac:dyDescent="0.2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107" t="s">
        <v>19</v>
      </c>
      <c r="C30" s="107"/>
      <c r="D30" s="108"/>
      <c r="E30" s="108"/>
      <c r="F30" s="108"/>
      <c r="G30" s="108"/>
      <c r="H30" s="108"/>
      <c r="I30" s="109"/>
      <c r="J30" s="110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84" t="s">
        <v>21</v>
      </c>
      <c r="C32" s="84"/>
      <c r="D32" s="85"/>
      <c r="E32" s="85"/>
      <c r="F32" s="85"/>
      <c r="G32" s="85"/>
      <c r="H32" s="85"/>
      <c r="I32" s="86"/>
      <c r="J32" s="87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N7:N24"/>
    <mergeCell ref="A25:N25"/>
    <mergeCell ref="A26:N27"/>
    <mergeCell ref="B30:H30"/>
    <mergeCell ref="I30:J30"/>
    <mergeCell ref="B32:H32"/>
    <mergeCell ref="I32:J32"/>
    <mergeCell ref="G3:I3"/>
    <mergeCell ref="F1:H1"/>
    <mergeCell ref="F2:H2"/>
    <mergeCell ref="A3:E3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H14" sqref="H14"/>
    </sheetView>
  </sheetViews>
  <sheetFormatPr defaultColWidth="9.140625" defaultRowHeight="15" x14ac:dyDescent="0.2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tr">
        <f>'2016-17 Summary'!B2</f>
        <v>BUSN</v>
      </c>
      <c r="F2" s="111"/>
      <c r="G2" s="111"/>
      <c r="H2" s="19">
        <f>'2016-17 Summary'!C2</f>
        <v>15.66</v>
      </c>
      <c r="I2" s="8">
        <f>SUM(I6:I43)</f>
        <v>7.7333333333333343</v>
      </c>
      <c r="J2" s="9">
        <f>SUM(J6:J43)</f>
        <v>5022</v>
      </c>
      <c r="K2" s="10">
        <f>SUM(K6:K43)</f>
        <v>167.4</v>
      </c>
      <c r="L2" s="10">
        <f>J2/I2</f>
        <v>649.39655172413791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-1.3066666666666666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47</v>
      </c>
      <c r="B6" s="33" t="s">
        <v>48</v>
      </c>
      <c r="C6" s="33">
        <v>44</v>
      </c>
      <c r="D6" s="65">
        <v>44</v>
      </c>
      <c r="E6" s="33">
        <v>5</v>
      </c>
      <c r="F6" s="66">
        <f t="shared" ref="F6:F43" si="0">D6*E6</f>
        <v>220</v>
      </c>
      <c r="G6" s="34">
        <v>4</v>
      </c>
      <c r="H6" s="67">
        <v>4</v>
      </c>
      <c r="I6" s="52">
        <f t="shared" ref="I6:I43" si="1">H6*E6/15</f>
        <v>1.3333333333333333</v>
      </c>
      <c r="J6" s="51">
        <f t="shared" ref="J6:J43" si="2">(F6*G6)</f>
        <v>880</v>
      </c>
      <c r="K6" s="53">
        <f>J6/30</f>
        <v>29.333333333333332</v>
      </c>
      <c r="L6" s="52">
        <f t="shared" ref="L6:L43" si="3">J6/I6</f>
        <v>660</v>
      </c>
      <c r="M6" s="96" t="s">
        <v>56</v>
      </c>
    </row>
    <row r="7" spans="1:13" ht="15.75" customHeight="1" x14ac:dyDescent="0.25">
      <c r="A7" s="33" t="s">
        <v>47</v>
      </c>
      <c r="B7" s="33" t="s">
        <v>49</v>
      </c>
      <c r="C7" s="33">
        <v>44</v>
      </c>
      <c r="D7" s="65">
        <v>44</v>
      </c>
      <c r="E7" s="33">
        <v>5</v>
      </c>
      <c r="F7" s="66">
        <f t="shared" si="0"/>
        <v>220</v>
      </c>
      <c r="G7" s="34">
        <v>1</v>
      </c>
      <c r="H7" s="67">
        <v>0.75</v>
      </c>
      <c r="I7" s="52">
        <f t="shared" si="1"/>
        <v>0.25</v>
      </c>
      <c r="J7" s="51">
        <f t="shared" si="2"/>
        <v>220</v>
      </c>
      <c r="K7" s="53">
        <f t="shared" ref="K7:K43" si="4">J7/30</f>
        <v>7.333333333333333</v>
      </c>
      <c r="L7" s="52">
        <f t="shared" si="3"/>
        <v>880</v>
      </c>
      <c r="M7" s="97"/>
    </row>
    <row r="8" spans="1:13" ht="15.75" customHeight="1" x14ac:dyDescent="0.25">
      <c r="A8" s="33" t="s">
        <v>47</v>
      </c>
      <c r="B8" s="76" t="s">
        <v>50</v>
      </c>
      <c r="C8" s="33">
        <v>44</v>
      </c>
      <c r="D8" s="65">
        <v>44</v>
      </c>
      <c r="E8" s="33">
        <v>2</v>
      </c>
      <c r="F8" s="66">
        <f t="shared" si="0"/>
        <v>88</v>
      </c>
      <c r="G8" s="34">
        <v>4</v>
      </c>
      <c r="H8" s="67">
        <v>4</v>
      </c>
      <c r="I8" s="52">
        <f t="shared" si="1"/>
        <v>0.53333333333333333</v>
      </c>
      <c r="J8" s="51">
        <f t="shared" si="2"/>
        <v>352</v>
      </c>
      <c r="K8" s="53">
        <f t="shared" si="4"/>
        <v>11.733333333333333</v>
      </c>
      <c r="L8" s="52">
        <f t="shared" si="3"/>
        <v>660</v>
      </c>
      <c r="M8" s="97"/>
    </row>
    <row r="9" spans="1:13" ht="15.75" customHeight="1" x14ac:dyDescent="0.25">
      <c r="A9" s="33" t="s">
        <v>47</v>
      </c>
      <c r="B9" s="33" t="s">
        <v>51</v>
      </c>
      <c r="C9" s="33">
        <v>44</v>
      </c>
      <c r="D9" s="33">
        <v>44</v>
      </c>
      <c r="E9" s="33">
        <v>2</v>
      </c>
      <c r="F9" s="66">
        <f t="shared" si="0"/>
        <v>88</v>
      </c>
      <c r="G9" s="34">
        <v>1</v>
      </c>
      <c r="H9" s="34">
        <v>0.75</v>
      </c>
      <c r="I9" s="52">
        <f t="shared" si="1"/>
        <v>0.1</v>
      </c>
      <c r="J9" s="51">
        <f t="shared" si="2"/>
        <v>88</v>
      </c>
      <c r="K9" s="53">
        <f t="shared" si="4"/>
        <v>2.9333333333333331</v>
      </c>
      <c r="L9" s="52">
        <f t="shared" si="3"/>
        <v>880</v>
      </c>
      <c r="M9" s="97"/>
    </row>
    <row r="10" spans="1:13" ht="15.75" customHeight="1" x14ac:dyDescent="0.25">
      <c r="A10" s="33" t="s">
        <v>47</v>
      </c>
      <c r="B10" s="33">
        <v>18</v>
      </c>
      <c r="C10" s="33">
        <v>44</v>
      </c>
      <c r="D10" s="33">
        <v>44</v>
      </c>
      <c r="E10" s="33">
        <v>5</v>
      </c>
      <c r="F10" s="66">
        <f t="shared" si="0"/>
        <v>220</v>
      </c>
      <c r="G10" s="34">
        <v>4</v>
      </c>
      <c r="H10" s="34">
        <v>4</v>
      </c>
      <c r="I10" s="52">
        <f t="shared" si="1"/>
        <v>1.3333333333333333</v>
      </c>
      <c r="J10" s="51">
        <f t="shared" si="2"/>
        <v>880</v>
      </c>
      <c r="K10" s="53">
        <f t="shared" si="4"/>
        <v>29.333333333333332</v>
      </c>
      <c r="L10" s="52">
        <f t="shared" si="3"/>
        <v>660</v>
      </c>
      <c r="M10" s="97"/>
    </row>
    <row r="11" spans="1:13" ht="15.75" customHeight="1" x14ac:dyDescent="0.25">
      <c r="A11" s="76" t="s">
        <v>47</v>
      </c>
      <c r="B11" s="76">
        <v>20</v>
      </c>
      <c r="C11" s="33">
        <v>44</v>
      </c>
      <c r="D11" s="33">
        <v>35</v>
      </c>
      <c r="E11" s="33">
        <v>1</v>
      </c>
      <c r="F11" s="66">
        <f t="shared" si="0"/>
        <v>35</v>
      </c>
      <c r="G11" s="34">
        <v>3</v>
      </c>
      <c r="H11" s="34">
        <v>3</v>
      </c>
      <c r="I11" s="52">
        <f t="shared" si="1"/>
        <v>0.2</v>
      </c>
      <c r="J11" s="51">
        <f t="shared" si="2"/>
        <v>105</v>
      </c>
      <c r="K11" s="53">
        <f t="shared" si="4"/>
        <v>3.5</v>
      </c>
      <c r="L11" s="52">
        <f t="shared" si="3"/>
        <v>525</v>
      </c>
      <c r="M11" s="97"/>
    </row>
    <row r="12" spans="1:13" ht="15.75" customHeight="1" x14ac:dyDescent="0.25">
      <c r="A12" s="76" t="s">
        <v>47</v>
      </c>
      <c r="B12" s="76">
        <v>30</v>
      </c>
      <c r="C12" s="33">
        <v>44</v>
      </c>
      <c r="D12" s="33">
        <v>40</v>
      </c>
      <c r="E12" s="33">
        <v>2</v>
      </c>
      <c r="F12" s="66">
        <f t="shared" si="0"/>
        <v>80</v>
      </c>
      <c r="G12" s="34">
        <v>3</v>
      </c>
      <c r="H12" s="34">
        <v>3</v>
      </c>
      <c r="I12" s="52">
        <f t="shared" si="1"/>
        <v>0.4</v>
      </c>
      <c r="J12" s="51">
        <f t="shared" si="2"/>
        <v>240</v>
      </c>
      <c r="K12" s="53">
        <f t="shared" si="4"/>
        <v>8</v>
      </c>
      <c r="L12" s="52">
        <f t="shared" si="3"/>
        <v>600</v>
      </c>
      <c r="M12" s="97"/>
    </row>
    <row r="13" spans="1:13" ht="15.75" customHeight="1" x14ac:dyDescent="0.25">
      <c r="A13" s="33" t="s">
        <v>47</v>
      </c>
      <c r="B13" s="76">
        <v>40</v>
      </c>
      <c r="C13" s="33">
        <v>44</v>
      </c>
      <c r="D13" s="33">
        <v>44</v>
      </c>
      <c r="E13" s="33">
        <v>6</v>
      </c>
      <c r="F13" s="66">
        <f t="shared" si="0"/>
        <v>264</v>
      </c>
      <c r="G13" s="34">
        <v>3</v>
      </c>
      <c r="H13" s="34">
        <v>3</v>
      </c>
      <c r="I13" s="52">
        <f t="shared" si="1"/>
        <v>1.2</v>
      </c>
      <c r="J13" s="51">
        <f t="shared" si="2"/>
        <v>792</v>
      </c>
      <c r="K13" s="53">
        <f t="shared" si="4"/>
        <v>26.4</v>
      </c>
      <c r="L13" s="52">
        <f t="shared" si="3"/>
        <v>660</v>
      </c>
      <c r="M13" s="97"/>
    </row>
    <row r="14" spans="1:13" ht="15.75" customHeight="1" x14ac:dyDescent="0.25">
      <c r="A14" s="33" t="s">
        <v>47</v>
      </c>
      <c r="B14" s="76" t="s">
        <v>57</v>
      </c>
      <c r="C14" s="33">
        <v>90</v>
      </c>
      <c r="D14" s="33">
        <v>90</v>
      </c>
      <c r="E14" s="33">
        <v>1</v>
      </c>
      <c r="F14" s="66">
        <v>90</v>
      </c>
      <c r="G14" s="34">
        <v>3</v>
      </c>
      <c r="H14" s="34">
        <v>3</v>
      </c>
      <c r="I14" s="52">
        <f t="shared" si="1"/>
        <v>0.2</v>
      </c>
      <c r="J14" s="51">
        <f t="shared" si="2"/>
        <v>270</v>
      </c>
      <c r="K14" s="53">
        <f t="shared" si="4"/>
        <v>9</v>
      </c>
      <c r="L14" s="52">
        <f t="shared" si="3"/>
        <v>1350</v>
      </c>
      <c r="M14" s="97"/>
    </row>
    <row r="15" spans="1:13" ht="15.75" customHeight="1" x14ac:dyDescent="0.25">
      <c r="A15" s="33" t="s">
        <v>47</v>
      </c>
      <c r="B15" s="76">
        <v>48</v>
      </c>
      <c r="C15" s="33">
        <v>44</v>
      </c>
      <c r="D15" s="33">
        <v>40</v>
      </c>
      <c r="E15" s="33">
        <v>1</v>
      </c>
      <c r="F15" s="66">
        <f t="shared" si="0"/>
        <v>40</v>
      </c>
      <c r="G15" s="34">
        <v>3</v>
      </c>
      <c r="H15" s="34">
        <v>3</v>
      </c>
      <c r="I15" s="52">
        <f t="shared" si="1"/>
        <v>0.2</v>
      </c>
      <c r="J15" s="51">
        <f t="shared" si="2"/>
        <v>120</v>
      </c>
      <c r="K15" s="53">
        <f t="shared" si="4"/>
        <v>4</v>
      </c>
      <c r="L15" s="52">
        <f t="shared" si="3"/>
        <v>600</v>
      </c>
      <c r="M15" s="97"/>
    </row>
    <row r="16" spans="1:13" ht="15.75" customHeight="1" x14ac:dyDescent="0.25">
      <c r="A16" s="33" t="s">
        <v>47</v>
      </c>
      <c r="B16" s="76" t="s">
        <v>52</v>
      </c>
      <c r="C16" s="33">
        <v>44</v>
      </c>
      <c r="D16" s="33">
        <v>35</v>
      </c>
      <c r="E16" s="33">
        <v>1</v>
      </c>
      <c r="F16" s="66">
        <f t="shared" si="0"/>
        <v>35</v>
      </c>
      <c r="G16" s="34">
        <v>3</v>
      </c>
      <c r="H16" s="34">
        <v>3</v>
      </c>
      <c r="I16" s="52">
        <f t="shared" si="1"/>
        <v>0.2</v>
      </c>
      <c r="J16" s="51">
        <f t="shared" si="2"/>
        <v>105</v>
      </c>
      <c r="K16" s="53">
        <f t="shared" si="4"/>
        <v>3.5</v>
      </c>
      <c r="L16" s="52">
        <f t="shared" si="3"/>
        <v>525</v>
      </c>
      <c r="M16" s="97"/>
    </row>
    <row r="17" spans="1:13" ht="15.75" customHeight="1" x14ac:dyDescent="0.25">
      <c r="A17" s="33" t="s">
        <v>47</v>
      </c>
      <c r="B17" s="76" t="s">
        <v>53</v>
      </c>
      <c r="C17" s="33">
        <v>44</v>
      </c>
      <c r="D17" s="33">
        <v>35</v>
      </c>
      <c r="E17" s="33">
        <v>1</v>
      </c>
      <c r="F17" s="66">
        <f t="shared" si="0"/>
        <v>35</v>
      </c>
      <c r="G17" s="34">
        <v>1</v>
      </c>
      <c r="H17" s="34">
        <v>0.75</v>
      </c>
      <c r="I17" s="52">
        <f t="shared" si="1"/>
        <v>0.05</v>
      </c>
      <c r="J17" s="51">
        <f t="shared" si="2"/>
        <v>35</v>
      </c>
      <c r="K17" s="53">
        <f t="shared" si="4"/>
        <v>1.1666666666666667</v>
      </c>
      <c r="L17" s="52">
        <f t="shared" si="3"/>
        <v>700</v>
      </c>
      <c r="M17" s="97"/>
    </row>
    <row r="18" spans="1:13" ht="15.75" customHeight="1" x14ac:dyDescent="0.25">
      <c r="A18" s="33" t="s">
        <v>47</v>
      </c>
      <c r="B18" s="76">
        <v>53</v>
      </c>
      <c r="C18" s="33">
        <v>44</v>
      </c>
      <c r="D18" s="33">
        <v>35</v>
      </c>
      <c r="E18" s="33">
        <v>1</v>
      </c>
      <c r="F18" s="66">
        <f t="shared" si="0"/>
        <v>35</v>
      </c>
      <c r="G18" s="34">
        <v>3</v>
      </c>
      <c r="H18" s="34">
        <v>3</v>
      </c>
      <c r="I18" s="52">
        <f t="shared" si="1"/>
        <v>0.2</v>
      </c>
      <c r="J18" s="51">
        <f t="shared" si="2"/>
        <v>105</v>
      </c>
      <c r="K18" s="53">
        <f t="shared" si="4"/>
        <v>3.5</v>
      </c>
      <c r="L18" s="52">
        <f t="shared" si="3"/>
        <v>525</v>
      </c>
      <c r="M18" s="97"/>
    </row>
    <row r="19" spans="1:13" ht="15.75" customHeight="1" x14ac:dyDescent="0.25">
      <c r="A19" s="33" t="s">
        <v>47</v>
      </c>
      <c r="B19" s="76" t="s">
        <v>54</v>
      </c>
      <c r="C19" s="33">
        <v>44</v>
      </c>
      <c r="D19" s="33">
        <v>35</v>
      </c>
      <c r="E19" s="33">
        <v>1</v>
      </c>
      <c r="F19" s="66">
        <f t="shared" si="0"/>
        <v>35</v>
      </c>
      <c r="G19" s="34">
        <v>1</v>
      </c>
      <c r="H19" s="34">
        <v>0.75</v>
      </c>
      <c r="I19" s="52">
        <f t="shared" si="1"/>
        <v>0.05</v>
      </c>
      <c r="J19" s="51">
        <f t="shared" si="2"/>
        <v>35</v>
      </c>
      <c r="K19" s="53">
        <f t="shared" si="4"/>
        <v>1.1666666666666667</v>
      </c>
      <c r="L19" s="52">
        <f t="shared" si="3"/>
        <v>700</v>
      </c>
      <c r="M19" s="97"/>
    </row>
    <row r="20" spans="1:13" ht="15.75" customHeight="1" x14ac:dyDescent="0.25">
      <c r="A20" s="33" t="s">
        <v>47</v>
      </c>
      <c r="B20" s="76">
        <v>55</v>
      </c>
      <c r="C20" s="33">
        <v>44</v>
      </c>
      <c r="D20" s="33">
        <v>30</v>
      </c>
      <c r="E20" s="33">
        <v>1</v>
      </c>
      <c r="F20" s="66">
        <f t="shared" si="0"/>
        <v>30</v>
      </c>
      <c r="G20" s="34">
        <v>3</v>
      </c>
      <c r="H20" s="34">
        <v>3</v>
      </c>
      <c r="I20" s="52">
        <f t="shared" si="1"/>
        <v>0.2</v>
      </c>
      <c r="J20" s="51">
        <f t="shared" si="2"/>
        <v>90</v>
      </c>
      <c r="K20" s="53">
        <f t="shared" si="4"/>
        <v>3</v>
      </c>
      <c r="L20" s="52">
        <f t="shared" si="3"/>
        <v>450</v>
      </c>
      <c r="M20" s="97"/>
    </row>
    <row r="21" spans="1:13" ht="15.75" customHeight="1" x14ac:dyDescent="0.25">
      <c r="A21" s="33" t="s">
        <v>47</v>
      </c>
      <c r="B21" s="76">
        <v>56</v>
      </c>
      <c r="C21" s="33">
        <v>44</v>
      </c>
      <c r="D21" s="33">
        <v>35</v>
      </c>
      <c r="E21" s="33">
        <v>1</v>
      </c>
      <c r="F21" s="66">
        <f t="shared" si="0"/>
        <v>35</v>
      </c>
      <c r="G21" s="34">
        <v>3</v>
      </c>
      <c r="H21" s="34">
        <v>3</v>
      </c>
      <c r="I21" s="52">
        <f t="shared" si="1"/>
        <v>0.2</v>
      </c>
      <c r="J21" s="51">
        <f t="shared" si="2"/>
        <v>105</v>
      </c>
      <c r="K21" s="53">
        <f t="shared" si="4"/>
        <v>3.5</v>
      </c>
      <c r="L21" s="52">
        <f t="shared" si="3"/>
        <v>525</v>
      </c>
      <c r="M21" s="97"/>
    </row>
    <row r="22" spans="1:13" ht="15.75" customHeight="1" x14ac:dyDescent="0.25">
      <c r="A22" s="33" t="s">
        <v>47</v>
      </c>
      <c r="B22" s="76">
        <v>58</v>
      </c>
      <c r="C22" s="33">
        <v>44</v>
      </c>
      <c r="D22" s="33">
        <v>35</v>
      </c>
      <c r="E22" s="33">
        <v>1</v>
      </c>
      <c r="F22" s="66">
        <v>30</v>
      </c>
      <c r="G22" s="34">
        <v>3</v>
      </c>
      <c r="H22" s="34">
        <v>3</v>
      </c>
      <c r="I22" s="52">
        <f t="shared" si="1"/>
        <v>0.2</v>
      </c>
      <c r="J22" s="51">
        <f t="shared" si="2"/>
        <v>90</v>
      </c>
      <c r="K22" s="53">
        <f t="shared" si="4"/>
        <v>3</v>
      </c>
      <c r="L22" s="52">
        <f t="shared" si="3"/>
        <v>450</v>
      </c>
      <c r="M22" s="97"/>
    </row>
    <row r="23" spans="1:13" ht="15.75" customHeight="1" x14ac:dyDescent="0.25">
      <c r="A23" s="76" t="s">
        <v>47</v>
      </c>
      <c r="B23" s="33" t="s">
        <v>55</v>
      </c>
      <c r="C23" s="33">
        <v>44</v>
      </c>
      <c r="D23" s="33">
        <v>25</v>
      </c>
      <c r="E23" s="33">
        <v>1</v>
      </c>
      <c r="F23" s="66">
        <f t="shared" si="0"/>
        <v>25</v>
      </c>
      <c r="G23" s="34">
        <v>3</v>
      </c>
      <c r="H23" s="34">
        <v>3</v>
      </c>
      <c r="I23" s="52">
        <f t="shared" si="1"/>
        <v>0.2</v>
      </c>
      <c r="J23" s="51">
        <f t="shared" si="2"/>
        <v>75</v>
      </c>
      <c r="K23" s="53">
        <f t="shared" si="4"/>
        <v>2.5</v>
      </c>
      <c r="L23" s="52">
        <f t="shared" si="3"/>
        <v>375</v>
      </c>
      <c r="M23" s="97"/>
    </row>
    <row r="24" spans="1:13" ht="15.75" customHeight="1" x14ac:dyDescent="0.25">
      <c r="A24" s="76" t="s">
        <v>47</v>
      </c>
      <c r="B24" s="33">
        <v>61</v>
      </c>
      <c r="C24" s="33">
        <v>44</v>
      </c>
      <c r="D24" s="33">
        <v>40</v>
      </c>
      <c r="E24" s="33">
        <v>1</v>
      </c>
      <c r="F24" s="66">
        <f t="shared" si="0"/>
        <v>40</v>
      </c>
      <c r="G24" s="34">
        <v>1.5</v>
      </c>
      <c r="H24" s="34">
        <v>1.5</v>
      </c>
      <c r="I24" s="52">
        <f t="shared" si="1"/>
        <v>0.1</v>
      </c>
      <c r="J24" s="51">
        <f t="shared" si="2"/>
        <v>60</v>
      </c>
      <c r="K24" s="53">
        <f t="shared" si="4"/>
        <v>2</v>
      </c>
      <c r="L24" s="52">
        <f t="shared" si="3"/>
        <v>600</v>
      </c>
      <c r="M24" s="97"/>
    </row>
    <row r="25" spans="1:13" ht="15.75" customHeight="1" x14ac:dyDescent="0.25">
      <c r="A25" s="76" t="s">
        <v>47</v>
      </c>
      <c r="B25" s="76" t="s">
        <v>59</v>
      </c>
      <c r="C25" s="33">
        <v>44</v>
      </c>
      <c r="D25" s="33">
        <v>40</v>
      </c>
      <c r="E25" s="33">
        <v>1</v>
      </c>
      <c r="F25" s="66">
        <f t="shared" si="0"/>
        <v>40</v>
      </c>
      <c r="G25" s="34">
        <v>1</v>
      </c>
      <c r="H25" s="34">
        <v>0.75</v>
      </c>
      <c r="I25" s="52">
        <f t="shared" si="1"/>
        <v>0.05</v>
      </c>
      <c r="J25" s="51">
        <f t="shared" si="2"/>
        <v>40</v>
      </c>
      <c r="K25" s="53">
        <f t="shared" si="4"/>
        <v>1.3333333333333333</v>
      </c>
      <c r="L25" s="52">
        <f t="shared" si="3"/>
        <v>800</v>
      </c>
      <c r="M25" s="97"/>
    </row>
    <row r="26" spans="1:13" ht="15.75" customHeight="1" x14ac:dyDescent="0.25">
      <c r="A26" s="33" t="s">
        <v>47</v>
      </c>
      <c r="B26" s="33">
        <v>65</v>
      </c>
      <c r="C26" s="33">
        <v>44</v>
      </c>
      <c r="D26" s="33">
        <v>30</v>
      </c>
      <c r="E26" s="33">
        <v>1</v>
      </c>
      <c r="F26" s="66">
        <v>35</v>
      </c>
      <c r="G26" s="34">
        <v>3</v>
      </c>
      <c r="H26" s="34">
        <v>3</v>
      </c>
      <c r="I26" s="52">
        <f t="shared" si="1"/>
        <v>0.2</v>
      </c>
      <c r="J26" s="51">
        <f t="shared" si="2"/>
        <v>105</v>
      </c>
      <c r="K26" s="53">
        <f t="shared" si="4"/>
        <v>3.5</v>
      </c>
      <c r="L26" s="52">
        <f t="shared" si="3"/>
        <v>525</v>
      </c>
      <c r="M26" s="97"/>
    </row>
    <row r="27" spans="1:13" ht="15.75" customHeight="1" x14ac:dyDescent="0.25">
      <c r="A27" s="33" t="s">
        <v>47</v>
      </c>
      <c r="B27" s="33">
        <v>88</v>
      </c>
      <c r="C27" s="33">
        <v>44</v>
      </c>
      <c r="D27" s="33">
        <v>40</v>
      </c>
      <c r="E27" s="33">
        <v>1</v>
      </c>
      <c r="F27" s="66">
        <f t="shared" si="0"/>
        <v>40</v>
      </c>
      <c r="G27" s="34">
        <v>3</v>
      </c>
      <c r="H27" s="34">
        <v>3</v>
      </c>
      <c r="I27" s="52">
        <f t="shared" si="1"/>
        <v>0.2</v>
      </c>
      <c r="J27" s="51">
        <f t="shared" si="2"/>
        <v>120</v>
      </c>
      <c r="K27" s="53">
        <f t="shared" si="4"/>
        <v>4</v>
      </c>
      <c r="L27" s="52">
        <f t="shared" si="3"/>
        <v>600</v>
      </c>
      <c r="M27" s="97"/>
    </row>
    <row r="28" spans="1:13" ht="15.75" customHeight="1" x14ac:dyDescent="0.25">
      <c r="A28" s="33" t="s">
        <v>47</v>
      </c>
      <c r="B28" s="33">
        <v>95</v>
      </c>
      <c r="C28" s="33">
        <v>10</v>
      </c>
      <c r="D28" s="33">
        <v>10</v>
      </c>
      <c r="E28" s="33">
        <v>1</v>
      </c>
      <c r="F28" s="66">
        <f t="shared" si="0"/>
        <v>10</v>
      </c>
      <c r="G28" s="34">
        <v>10</v>
      </c>
      <c r="H28" s="34">
        <v>1</v>
      </c>
      <c r="I28" s="52">
        <f t="shared" si="1"/>
        <v>6.6666666666666666E-2</v>
      </c>
      <c r="J28" s="51">
        <f t="shared" si="2"/>
        <v>100</v>
      </c>
      <c r="K28" s="53">
        <f t="shared" si="4"/>
        <v>3.3333333333333335</v>
      </c>
      <c r="L28" s="52">
        <f t="shared" si="3"/>
        <v>1500</v>
      </c>
      <c r="M28" s="97"/>
    </row>
    <row r="29" spans="1:13" ht="15.75" customHeight="1" x14ac:dyDescent="0.25">
      <c r="A29" s="33" t="s">
        <v>47</v>
      </c>
      <c r="B29" s="33">
        <v>96</v>
      </c>
      <c r="C29" s="33">
        <v>10</v>
      </c>
      <c r="D29" s="33">
        <v>10</v>
      </c>
      <c r="E29" s="33">
        <v>1</v>
      </c>
      <c r="F29" s="66">
        <f t="shared" si="0"/>
        <v>10</v>
      </c>
      <c r="G29" s="34">
        <v>1</v>
      </c>
      <c r="H29" s="34">
        <v>1</v>
      </c>
      <c r="I29" s="52">
        <f t="shared" si="1"/>
        <v>6.6666666666666666E-2</v>
      </c>
      <c r="J29" s="51">
        <f t="shared" si="2"/>
        <v>10</v>
      </c>
      <c r="K29" s="53">
        <f t="shared" si="4"/>
        <v>0.33333333333333331</v>
      </c>
      <c r="L29" s="52">
        <f t="shared" si="3"/>
        <v>150</v>
      </c>
      <c r="M29" s="97"/>
    </row>
    <row r="30" spans="1:13" ht="15.75" customHeight="1" x14ac:dyDescent="0.25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97"/>
    </row>
    <row r="32" spans="1:13" ht="15.75" customHeight="1" x14ac:dyDescent="0.25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97"/>
    </row>
    <row r="33" spans="1:13" ht="15.75" customHeight="1" x14ac:dyDescent="0.25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97"/>
    </row>
    <row r="34" spans="1:13" ht="15.75" customHeight="1" x14ac:dyDescent="0.25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97"/>
    </row>
    <row r="35" spans="1:13" ht="15.75" customHeight="1" x14ac:dyDescent="0.25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97"/>
    </row>
    <row r="36" spans="1:13" ht="15.75" customHeight="1" x14ac:dyDescent="0.25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97"/>
    </row>
    <row r="41" spans="1:13" ht="15.75" customHeight="1" x14ac:dyDescent="0.25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97"/>
    </row>
    <row r="42" spans="1:13" ht="15.75" customHeight="1" x14ac:dyDescent="0.25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97"/>
    </row>
    <row r="43" spans="1:13" ht="15.75" customHeight="1" x14ac:dyDescent="0.25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ht="61.5" customHeight="1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107" t="s">
        <v>19</v>
      </c>
      <c r="C48" s="108"/>
      <c r="D48" s="108"/>
      <c r="E48" s="108"/>
      <c r="F48" s="108"/>
      <c r="G48" s="108"/>
      <c r="H48" s="109"/>
      <c r="I48" s="110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84" t="s">
        <v>21</v>
      </c>
      <c r="C50" s="85"/>
      <c r="D50" s="85"/>
      <c r="E50" s="85"/>
      <c r="F50" s="85"/>
      <c r="G50" s="85"/>
      <c r="H50" s="86"/>
      <c r="I50" s="87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M6:M43"/>
    <mergeCell ref="A44:M44"/>
    <mergeCell ref="A45:M45"/>
    <mergeCell ref="B48:G48"/>
    <mergeCell ref="H48:I48"/>
    <mergeCell ref="B50:G50"/>
    <mergeCell ref="H50:I50"/>
    <mergeCell ref="F3:H3"/>
    <mergeCell ref="E1:G1"/>
    <mergeCell ref="E2:G2"/>
    <mergeCell ref="A3:D3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tabSelected="1" zoomScale="90" zoomScaleNormal="90" workbookViewId="0">
      <pane ySplit="5" topLeftCell="A18" activePane="bottomLeft" state="frozen"/>
      <selection activeCell="I1" sqref="I1"/>
      <selection pane="bottomLeft" activeCell="D34" sqref="D34"/>
    </sheetView>
  </sheetViews>
  <sheetFormatPr defaultColWidth="9.140625" defaultRowHeight="15" x14ac:dyDescent="0.25"/>
  <cols>
    <col min="1" max="1" width="10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tr">
        <f>'2016-17 Summary'!B2</f>
        <v>BUSN</v>
      </c>
      <c r="F2" s="111"/>
      <c r="G2" s="111"/>
      <c r="H2" s="19">
        <f>'2016-17 Summary'!C2</f>
        <v>15.66</v>
      </c>
      <c r="I2" s="8">
        <f>SUM(I6:I43)</f>
        <v>8.25</v>
      </c>
      <c r="J2" s="20" t="e">
        <f>SUM(J6:J43)</f>
        <v>#VALUE!</v>
      </c>
      <c r="K2" s="21" t="e">
        <f>SUM(K6:K43)</f>
        <v>#VALUE!</v>
      </c>
      <c r="L2" s="21" t="e">
        <f>J2/I2</f>
        <v>#VALUE!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-1.3066666666666666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47</v>
      </c>
      <c r="B6" s="33" t="s">
        <v>48</v>
      </c>
      <c r="C6" s="33">
        <v>44</v>
      </c>
      <c r="D6" s="65">
        <v>44</v>
      </c>
      <c r="E6" s="33">
        <v>5</v>
      </c>
      <c r="F6" s="66">
        <v>220</v>
      </c>
      <c r="G6" s="34">
        <v>4</v>
      </c>
      <c r="H6" s="67">
        <v>4</v>
      </c>
      <c r="I6" s="52">
        <f t="shared" ref="I6:I39" si="0">H6*E6/15</f>
        <v>1.3333333333333333</v>
      </c>
      <c r="J6" s="51">
        <f t="shared" ref="J6:J39" si="1">(F6*G6)</f>
        <v>880</v>
      </c>
      <c r="K6" s="53">
        <f>J6/30</f>
        <v>29.333333333333332</v>
      </c>
      <c r="L6" s="52">
        <f t="shared" ref="L6:L39" si="2">J6/I6</f>
        <v>660</v>
      </c>
      <c r="M6" s="96"/>
    </row>
    <row r="7" spans="1:13" ht="15.75" customHeight="1" x14ac:dyDescent="0.25">
      <c r="A7" s="33" t="s">
        <v>47</v>
      </c>
      <c r="B7" s="33" t="s">
        <v>49</v>
      </c>
      <c r="C7" s="33">
        <v>44</v>
      </c>
      <c r="D7" s="65">
        <v>44</v>
      </c>
      <c r="E7" s="33">
        <v>5</v>
      </c>
      <c r="F7" s="66">
        <v>220</v>
      </c>
      <c r="G7" s="34">
        <v>1</v>
      </c>
      <c r="H7" s="67">
        <v>0.75</v>
      </c>
      <c r="I7" s="52">
        <f t="shared" si="0"/>
        <v>0.25</v>
      </c>
      <c r="J7" s="51">
        <f t="shared" si="1"/>
        <v>220</v>
      </c>
      <c r="K7" s="53">
        <f t="shared" ref="K7:K39" si="3">J7/30</f>
        <v>7.333333333333333</v>
      </c>
      <c r="L7" s="52">
        <f t="shared" si="2"/>
        <v>880</v>
      </c>
      <c r="M7" s="97"/>
    </row>
    <row r="8" spans="1:13" ht="15.75" customHeight="1" x14ac:dyDescent="0.25">
      <c r="A8" s="33" t="s">
        <v>47</v>
      </c>
      <c r="B8" s="33" t="s">
        <v>50</v>
      </c>
      <c r="C8" s="33">
        <v>44</v>
      </c>
      <c r="D8" s="65">
        <v>44</v>
      </c>
      <c r="E8" s="33">
        <v>3</v>
      </c>
      <c r="F8" s="66">
        <v>132</v>
      </c>
      <c r="G8" s="34">
        <v>4</v>
      </c>
      <c r="H8" s="67">
        <v>4</v>
      </c>
      <c r="I8" s="52">
        <f t="shared" si="0"/>
        <v>0.8</v>
      </c>
      <c r="J8" s="51">
        <f t="shared" si="1"/>
        <v>528</v>
      </c>
      <c r="K8" s="53">
        <f t="shared" si="3"/>
        <v>17.600000000000001</v>
      </c>
      <c r="L8" s="52">
        <f t="shared" si="2"/>
        <v>660</v>
      </c>
      <c r="M8" s="97"/>
    </row>
    <row r="9" spans="1:13" ht="15.75" customHeight="1" x14ac:dyDescent="0.25">
      <c r="A9" s="33" t="s">
        <v>47</v>
      </c>
      <c r="B9" s="33" t="s">
        <v>51</v>
      </c>
      <c r="C9" s="33">
        <v>44</v>
      </c>
      <c r="D9" s="33">
        <v>44</v>
      </c>
      <c r="E9" s="33">
        <v>3</v>
      </c>
      <c r="F9" s="66">
        <v>132</v>
      </c>
      <c r="G9" s="34">
        <v>1</v>
      </c>
      <c r="H9" s="34">
        <v>0.75</v>
      </c>
      <c r="I9" s="52">
        <f t="shared" si="0"/>
        <v>0.15</v>
      </c>
      <c r="J9" s="51">
        <f t="shared" si="1"/>
        <v>132</v>
      </c>
      <c r="K9" s="53">
        <f t="shared" si="3"/>
        <v>4.4000000000000004</v>
      </c>
      <c r="L9" s="52">
        <f t="shared" si="2"/>
        <v>880</v>
      </c>
      <c r="M9" s="97"/>
    </row>
    <row r="10" spans="1:13" ht="15.75" customHeight="1" x14ac:dyDescent="0.25">
      <c r="A10" s="33" t="s">
        <v>47</v>
      </c>
      <c r="B10" s="33">
        <v>18</v>
      </c>
      <c r="C10" s="33">
        <v>44</v>
      </c>
      <c r="D10" s="33">
        <v>44</v>
      </c>
      <c r="E10" s="33">
        <v>5</v>
      </c>
      <c r="F10" s="66">
        <v>220</v>
      </c>
      <c r="G10" s="34">
        <v>4</v>
      </c>
      <c r="H10" s="34">
        <v>4</v>
      </c>
      <c r="I10" s="52">
        <f t="shared" si="0"/>
        <v>1.3333333333333333</v>
      </c>
      <c r="J10" s="51">
        <f t="shared" si="1"/>
        <v>880</v>
      </c>
      <c r="K10" s="53">
        <f t="shared" si="3"/>
        <v>29.333333333333332</v>
      </c>
      <c r="L10" s="52">
        <f t="shared" si="2"/>
        <v>660</v>
      </c>
      <c r="M10" s="97"/>
    </row>
    <row r="11" spans="1:13" ht="15.75" customHeight="1" x14ac:dyDescent="0.25">
      <c r="A11" s="68" t="s">
        <v>47</v>
      </c>
      <c r="B11" s="69">
        <v>20</v>
      </c>
      <c r="C11" s="33">
        <v>44</v>
      </c>
      <c r="D11" s="33">
        <v>35</v>
      </c>
      <c r="E11" s="33">
        <v>1</v>
      </c>
      <c r="F11" s="66">
        <v>35</v>
      </c>
      <c r="G11" s="34">
        <v>3</v>
      </c>
      <c r="H11" s="34">
        <v>3</v>
      </c>
      <c r="I11" s="52">
        <f t="shared" si="0"/>
        <v>0.2</v>
      </c>
      <c r="J11" s="51">
        <f t="shared" si="1"/>
        <v>105</v>
      </c>
      <c r="K11" s="53">
        <f t="shared" si="3"/>
        <v>3.5</v>
      </c>
      <c r="L11" s="52">
        <f t="shared" si="2"/>
        <v>525</v>
      </c>
      <c r="M11" s="97"/>
    </row>
    <row r="12" spans="1:13" ht="15.75" customHeight="1" x14ac:dyDescent="0.25">
      <c r="A12" s="70" t="s">
        <v>47</v>
      </c>
      <c r="B12" s="71">
        <v>30</v>
      </c>
      <c r="C12" s="33">
        <v>44</v>
      </c>
      <c r="D12" s="33">
        <v>40</v>
      </c>
      <c r="E12" s="33">
        <v>2</v>
      </c>
      <c r="F12" s="66">
        <v>40</v>
      </c>
      <c r="G12" s="34">
        <v>3</v>
      </c>
      <c r="H12" s="34">
        <v>3</v>
      </c>
      <c r="I12" s="52">
        <f t="shared" si="0"/>
        <v>0.4</v>
      </c>
      <c r="J12" s="51">
        <f t="shared" si="1"/>
        <v>120</v>
      </c>
      <c r="K12" s="53">
        <f t="shared" si="3"/>
        <v>4</v>
      </c>
      <c r="L12" s="52">
        <f t="shared" si="2"/>
        <v>300</v>
      </c>
      <c r="M12" s="97"/>
    </row>
    <row r="13" spans="1:13" ht="15.75" customHeight="1" x14ac:dyDescent="0.25">
      <c r="A13" s="70" t="s">
        <v>47</v>
      </c>
      <c r="B13" s="71" t="s">
        <v>57</v>
      </c>
      <c r="C13" s="33">
        <v>90</v>
      </c>
      <c r="D13" s="33">
        <v>90</v>
      </c>
      <c r="E13" s="33">
        <v>1</v>
      </c>
      <c r="F13" s="66">
        <v>90</v>
      </c>
      <c r="G13" s="34">
        <v>3</v>
      </c>
      <c r="H13" s="34">
        <v>3</v>
      </c>
      <c r="I13" s="52">
        <f t="shared" si="0"/>
        <v>0.2</v>
      </c>
      <c r="J13" s="51">
        <f t="shared" si="1"/>
        <v>270</v>
      </c>
      <c r="K13" s="53">
        <f t="shared" si="3"/>
        <v>9</v>
      </c>
      <c r="L13" s="52">
        <f t="shared" si="2"/>
        <v>1350</v>
      </c>
      <c r="M13" s="97"/>
    </row>
    <row r="14" spans="1:13" ht="15.75" customHeight="1" x14ac:dyDescent="0.25">
      <c r="A14" s="70" t="s">
        <v>47</v>
      </c>
      <c r="B14" s="71">
        <v>40</v>
      </c>
      <c r="C14" s="33">
        <v>44</v>
      </c>
      <c r="D14" s="33">
        <v>44</v>
      </c>
      <c r="E14" s="33">
        <v>6</v>
      </c>
      <c r="F14" s="66">
        <v>264</v>
      </c>
      <c r="G14" s="34">
        <v>3</v>
      </c>
      <c r="H14" s="34">
        <v>3</v>
      </c>
      <c r="I14" s="52">
        <f t="shared" si="0"/>
        <v>1.2</v>
      </c>
      <c r="J14" s="51">
        <f t="shared" si="1"/>
        <v>792</v>
      </c>
      <c r="K14" s="53">
        <f t="shared" si="3"/>
        <v>26.4</v>
      </c>
      <c r="L14" s="52">
        <f t="shared" si="2"/>
        <v>660</v>
      </c>
      <c r="M14" s="97"/>
    </row>
    <row r="15" spans="1:13" ht="15.75" customHeight="1" x14ac:dyDescent="0.25">
      <c r="A15" s="70" t="s">
        <v>47</v>
      </c>
      <c r="B15" s="71">
        <v>48</v>
      </c>
      <c r="C15" s="33">
        <v>44</v>
      </c>
      <c r="D15" s="33">
        <v>40</v>
      </c>
      <c r="E15" s="33">
        <v>1</v>
      </c>
      <c r="F15" s="66">
        <v>40</v>
      </c>
      <c r="G15" s="34">
        <v>3</v>
      </c>
      <c r="H15" s="34">
        <v>3</v>
      </c>
      <c r="I15" s="52">
        <f t="shared" si="0"/>
        <v>0.2</v>
      </c>
      <c r="J15" s="51">
        <f t="shared" si="1"/>
        <v>120</v>
      </c>
      <c r="K15" s="53">
        <f t="shared" si="3"/>
        <v>4</v>
      </c>
      <c r="L15" s="52">
        <f t="shared" si="2"/>
        <v>600</v>
      </c>
      <c r="M15" s="97"/>
    </row>
    <row r="16" spans="1:13" ht="15.75" customHeight="1" x14ac:dyDescent="0.25">
      <c r="A16" s="70" t="s">
        <v>47</v>
      </c>
      <c r="B16" s="71">
        <v>51</v>
      </c>
      <c r="C16" s="33">
        <v>44</v>
      </c>
      <c r="D16" s="33">
        <v>40</v>
      </c>
      <c r="E16" s="33">
        <v>1</v>
      </c>
      <c r="F16" s="66">
        <v>40</v>
      </c>
      <c r="G16" s="34">
        <v>3</v>
      </c>
      <c r="H16" s="34">
        <v>3</v>
      </c>
      <c r="I16" s="52">
        <f t="shared" si="0"/>
        <v>0.2</v>
      </c>
      <c r="J16" s="51">
        <f t="shared" si="1"/>
        <v>120</v>
      </c>
      <c r="K16" s="53">
        <f t="shared" si="3"/>
        <v>4</v>
      </c>
      <c r="L16" s="52">
        <f t="shared" si="2"/>
        <v>600</v>
      </c>
      <c r="M16" s="97"/>
    </row>
    <row r="17" spans="1:13" ht="15.75" customHeight="1" x14ac:dyDescent="0.25">
      <c r="A17" s="70" t="s">
        <v>47</v>
      </c>
      <c r="B17" s="71" t="s">
        <v>53</v>
      </c>
      <c r="C17" s="33">
        <v>44</v>
      </c>
      <c r="D17" s="33">
        <v>40</v>
      </c>
      <c r="E17" s="33">
        <v>1</v>
      </c>
      <c r="F17" s="66">
        <v>40</v>
      </c>
      <c r="G17" s="34">
        <v>1</v>
      </c>
      <c r="H17" s="34">
        <v>0.75</v>
      </c>
      <c r="I17" s="52">
        <f t="shared" si="0"/>
        <v>0.05</v>
      </c>
      <c r="J17" s="51">
        <f t="shared" si="1"/>
        <v>40</v>
      </c>
      <c r="K17" s="53">
        <f t="shared" si="3"/>
        <v>1.3333333333333333</v>
      </c>
      <c r="L17" s="52">
        <f t="shared" si="2"/>
        <v>800</v>
      </c>
      <c r="M17" s="97"/>
    </row>
    <row r="18" spans="1:13" ht="15.75" customHeight="1" x14ac:dyDescent="0.25">
      <c r="A18" s="70" t="s">
        <v>47</v>
      </c>
      <c r="B18" s="71">
        <v>53</v>
      </c>
      <c r="C18" s="33">
        <v>44</v>
      </c>
      <c r="D18" s="33">
        <v>35</v>
      </c>
      <c r="E18" s="33">
        <v>1</v>
      </c>
      <c r="F18" s="66">
        <v>35</v>
      </c>
      <c r="G18" s="34">
        <v>3</v>
      </c>
      <c r="H18" s="34">
        <v>3</v>
      </c>
      <c r="I18" s="52">
        <f t="shared" si="0"/>
        <v>0.2</v>
      </c>
      <c r="J18" s="51">
        <f t="shared" si="1"/>
        <v>105</v>
      </c>
      <c r="K18" s="53">
        <f t="shared" si="3"/>
        <v>3.5</v>
      </c>
      <c r="L18" s="52">
        <f t="shared" si="2"/>
        <v>525</v>
      </c>
      <c r="M18" s="97"/>
    </row>
    <row r="19" spans="1:13" ht="15.75" customHeight="1" x14ac:dyDescent="0.25">
      <c r="A19" s="70" t="s">
        <v>47</v>
      </c>
      <c r="B19" s="71" t="s">
        <v>54</v>
      </c>
      <c r="C19" s="33">
        <v>44</v>
      </c>
      <c r="D19" s="33">
        <v>35</v>
      </c>
      <c r="E19" s="33">
        <v>1</v>
      </c>
      <c r="F19" s="66">
        <v>35</v>
      </c>
      <c r="G19" s="34">
        <v>1</v>
      </c>
      <c r="H19" s="34">
        <v>0.75</v>
      </c>
      <c r="I19" s="52">
        <f t="shared" si="0"/>
        <v>0.05</v>
      </c>
      <c r="J19" s="51">
        <f t="shared" si="1"/>
        <v>35</v>
      </c>
      <c r="K19" s="53">
        <f t="shared" si="3"/>
        <v>1.1666666666666667</v>
      </c>
      <c r="L19" s="52">
        <f t="shared" si="2"/>
        <v>700</v>
      </c>
      <c r="M19" s="97"/>
    </row>
    <row r="20" spans="1:13" ht="15.75" customHeight="1" x14ac:dyDescent="0.25">
      <c r="A20" s="70" t="s">
        <v>47</v>
      </c>
      <c r="B20" s="71">
        <v>55</v>
      </c>
      <c r="C20" s="33">
        <v>44</v>
      </c>
      <c r="D20" s="33">
        <v>35</v>
      </c>
      <c r="E20" s="33">
        <v>1</v>
      </c>
      <c r="F20" s="66">
        <v>35</v>
      </c>
      <c r="G20" s="34">
        <v>3</v>
      </c>
      <c r="H20" s="34">
        <v>3</v>
      </c>
      <c r="I20" s="52">
        <f t="shared" si="0"/>
        <v>0.2</v>
      </c>
      <c r="J20" s="51">
        <f t="shared" si="1"/>
        <v>105</v>
      </c>
      <c r="K20" s="53">
        <f t="shared" si="3"/>
        <v>3.5</v>
      </c>
      <c r="L20" s="52">
        <f t="shared" si="2"/>
        <v>525</v>
      </c>
      <c r="M20" s="97"/>
    </row>
    <row r="21" spans="1:13" ht="15.75" customHeight="1" x14ac:dyDescent="0.25">
      <c r="A21" s="70" t="s">
        <v>47</v>
      </c>
      <c r="B21" s="71">
        <v>56</v>
      </c>
      <c r="C21" s="33">
        <v>44</v>
      </c>
      <c r="D21" s="33">
        <v>40</v>
      </c>
      <c r="E21" s="33">
        <v>1</v>
      </c>
      <c r="F21" s="66">
        <v>40</v>
      </c>
      <c r="G21" s="34">
        <v>3</v>
      </c>
      <c r="H21" s="34">
        <v>3</v>
      </c>
      <c r="I21" s="52">
        <f t="shared" si="0"/>
        <v>0.2</v>
      </c>
      <c r="J21" s="51">
        <f t="shared" si="1"/>
        <v>120</v>
      </c>
      <c r="K21" s="53">
        <f t="shared" si="3"/>
        <v>4</v>
      </c>
      <c r="L21" s="52">
        <f t="shared" si="2"/>
        <v>600</v>
      </c>
      <c r="M21" s="97"/>
    </row>
    <row r="22" spans="1:13" ht="15.75" customHeight="1" x14ac:dyDescent="0.25">
      <c r="A22" s="68" t="s">
        <v>47</v>
      </c>
      <c r="B22" s="69">
        <v>58</v>
      </c>
      <c r="C22" s="33">
        <v>44</v>
      </c>
      <c r="D22" s="33">
        <v>35</v>
      </c>
      <c r="E22" s="33">
        <v>1</v>
      </c>
      <c r="F22" s="66">
        <v>35</v>
      </c>
      <c r="G22" s="34">
        <v>3</v>
      </c>
      <c r="H22" s="34">
        <v>3</v>
      </c>
      <c r="I22" s="52">
        <f t="shared" si="0"/>
        <v>0.2</v>
      </c>
      <c r="J22" s="51">
        <f t="shared" si="1"/>
        <v>105</v>
      </c>
      <c r="K22" s="53">
        <f t="shared" si="3"/>
        <v>3.5</v>
      </c>
      <c r="L22" s="52">
        <f t="shared" si="2"/>
        <v>525</v>
      </c>
      <c r="M22" s="97"/>
    </row>
    <row r="23" spans="1:13" ht="15.75" customHeight="1" x14ac:dyDescent="0.25">
      <c r="A23" s="68" t="s">
        <v>47</v>
      </c>
      <c r="B23" s="69" t="s">
        <v>58</v>
      </c>
      <c r="C23" s="33">
        <v>44</v>
      </c>
      <c r="D23" s="33">
        <v>30</v>
      </c>
      <c r="E23" s="33">
        <v>1</v>
      </c>
      <c r="F23" s="66">
        <v>30</v>
      </c>
      <c r="G23" s="34">
        <v>3</v>
      </c>
      <c r="H23" s="34">
        <v>3</v>
      </c>
      <c r="I23" s="52">
        <f t="shared" si="0"/>
        <v>0.2</v>
      </c>
      <c r="J23" s="51">
        <f t="shared" si="1"/>
        <v>90</v>
      </c>
      <c r="K23" s="53">
        <f t="shared" si="3"/>
        <v>3</v>
      </c>
      <c r="L23" s="52">
        <f t="shared" si="2"/>
        <v>450</v>
      </c>
      <c r="M23" s="97"/>
    </row>
    <row r="24" spans="1:13" ht="15.75" customHeight="1" x14ac:dyDescent="0.25">
      <c r="A24" s="70" t="s">
        <v>47</v>
      </c>
      <c r="B24" s="71">
        <v>61</v>
      </c>
      <c r="C24" s="33">
        <v>44</v>
      </c>
      <c r="D24" s="33">
        <v>40</v>
      </c>
      <c r="E24" s="33">
        <v>1</v>
      </c>
      <c r="F24" s="66">
        <v>40</v>
      </c>
      <c r="G24" s="34">
        <v>1.5</v>
      </c>
      <c r="H24" s="34">
        <v>1.5</v>
      </c>
      <c r="I24" s="52">
        <f t="shared" si="0"/>
        <v>0.1</v>
      </c>
      <c r="J24" s="51">
        <f t="shared" si="1"/>
        <v>60</v>
      </c>
      <c r="K24" s="53">
        <f t="shared" si="3"/>
        <v>2</v>
      </c>
      <c r="L24" s="52">
        <f t="shared" si="2"/>
        <v>600</v>
      </c>
      <c r="M24" s="97"/>
    </row>
    <row r="25" spans="1:13" ht="15.75" customHeight="1" x14ac:dyDescent="0.25">
      <c r="A25" s="68" t="s">
        <v>47</v>
      </c>
      <c r="B25" s="69" t="s">
        <v>59</v>
      </c>
      <c r="C25" s="33">
        <v>44</v>
      </c>
      <c r="D25" s="33">
        <v>40</v>
      </c>
      <c r="E25" s="33">
        <v>1</v>
      </c>
      <c r="F25" s="66">
        <v>40</v>
      </c>
      <c r="G25" s="34">
        <v>1</v>
      </c>
      <c r="H25" s="34">
        <v>0.75</v>
      </c>
      <c r="I25" s="52">
        <f t="shared" si="0"/>
        <v>0.05</v>
      </c>
      <c r="J25" s="51">
        <f t="shared" si="1"/>
        <v>40</v>
      </c>
      <c r="K25" s="53">
        <f t="shared" si="3"/>
        <v>1.3333333333333333</v>
      </c>
      <c r="L25" s="52">
        <f t="shared" si="2"/>
        <v>800</v>
      </c>
      <c r="M25" s="97"/>
    </row>
    <row r="26" spans="1:13" ht="15.75" customHeight="1" x14ac:dyDescent="0.25">
      <c r="A26" s="68" t="s">
        <v>47</v>
      </c>
      <c r="B26" s="69">
        <v>65</v>
      </c>
      <c r="C26" s="33">
        <v>44</v>
      </c>
      <c r="D26" s="33">
        <v>25</v>
      </c>
      <c r="E26" s="33">
        <v>1</v>
      </c>
      <c r="F26" s="66">
        <v>25</v>
      </c>
      <c r="G26" s="34">
        <v>3</v>
      </c>
      <c r="H26" s="34">
        <v>3</v>
      </c>
      <c r="I26" s="52">
        <f t="shared" si="0"/>
        <v>0.2</v>
      </c>
      <c r="J26" s="51">
        <f t="shared" si="1"/>
        <v>75</v>
      </c>
      <c r="K26" s="53">
        <f t="shared" si="3"/>
        <v>2.5</v>
      </c>
      <c r="L26" s="52">
        <f t="shared" si="2"/>
        <v>375</v>
      </c>
      <c r="M26" s="97"/>
    </row>
    <row r="27" spans="1:13" ht="15.75" customHeight="1" x14ac:dyDescent="0.25">
      <c r="A27" s="70" t="s">
        <v>47</v>
      </c>
      <c r="B27" s="71">
        <v>77</v>
      </c>
      <c r="C27" s="33">
        <v>44</v>
      </c>
      <c r="D27" s="33">
        <v>44</v>
      </c>
      <c r="E27" s="33">
        <v>1</v>
      </c>
      <c r="F27" s="66">
        <v>40</v>
      </c>
      <c r="G27" s="34">
        <v>3</v>
      </c>
      <c r="H27" s="34">
        <v>3</v>
      </c>
      <c r="I27" s="52">
        <f t="shared" si="0"/>
        <v>0.2</v>
      </c>
      <c r="J27" s="51">
        <f t="shared" si="1"/>
        <v>120</v>
      </c>
      <c r="K27" s="53">
        <f t="shared" si="3"/>
        <v>4</v>
      </c>
      <c r="L27" s="52">
        <f t="shared" si="2"/>
        <v>600</v>
      </c>
      <c r="M27" s="97"/>
    </row>
    <row r="28" spans="1:13" ht="15.75" customHeight="1" x14ac:dyDescent="0.25">
      <c r="A28" s="70" t="s">
        <v>47</v>
      </c>
      <c r="B28" s="71">
        <v>88</v>
      </c>
      <c r="C28" s="33">
        <v>44</v>
      </c>
      <c r="D28" s="33">
        <v>44</v>
      </c>
      <c r="E28" s="33">
        <v>1</v>
      </c>
      <c r="F28" s="66">
        <v>10</v>
      </c>
      <c r="G28" s="34">
        <v>3</v>
      </c>
      <c r="H28" s="34">
        <v>3</v>
      </c>
      <c r="I28" s="52">
        <f t="shared" si="0"/>
        <v>0.2</v>
      </c>
      <c r="J28" s="51">
        <f t="shared" si="1"/>
        <v>30</v>
      </c>
      <c r="K28" s="53">
        <f t="shared" si="3"/>
        <v>1</v>
      </c>
      <c r="L28" s="52">
        <f t="shared" si="2"/>
        <v>150</v>
      </c>
      <c r="M28" s="97"/>
    </row>
    <row r="29" spans="1:13" ht="15.75" customHeight="1" x14ac:dyDescent="0.25">
      <c r="A29" s="70" t="s">
        <v>47</v>
      </c>
      <c r="B29" s="71" t="s">
        <v>62</v>
      </c>
      <c r="C29" s="33">
        <v>10</v>
      </c>
      <c r="D29" s="33">
        <v>10</v>
      </c>
      <c r="E29" s="33">
        <v>1</v>
      </c>
      <c r="F29" s="66">
        <v>10</v>
      </c>
      <c r="G29" s="34">
        <v>10</v>
      </c>
      <c r="H29" s="34">
        <v>1</v>
      </c>
      <c r="I29" s="52">
        <f t="shared" si="0"/>
        <v>6.6666666666666666E-2</v>
      </c>
      <c r="J29" s="51">
        <f t="shared" si="1"/>
        <v>100</v>
      </c>
      <c r="K29" s="53">
        <f t="shared" si="3"/>
        <v>3.3333333333333335</v>
      </c>
      <c r="L29" s="52">
        <f t="shared" si="2"/>
        <v>1500</v>
      </c>
      <c r="M29" s="97"/>
    </row>
    <row r="30" spans="1:13" ht="15.75" customHeight="1" x14ac:dyDescent="0.25">
      <c r="A30" s="70" t="s">
        <v>47</v>
      </c>
      <c r="B30" s="71" t="s">
        <v>61</v>
      </c>
      <c r="C30" s="33">
        <v>10</v>
      </c>
      <c r="D30" s="33">
        <v>10</v>
      </c>
      <c r="E30" s="33">
        <v>1</v>
      </c>
      <c r="F30" s="66">
        <v>10</v>
      </c>
      <c r="G30" s="34">
        <v>1</v>
      </c>
      <c r="H30" s="34">
        <v>1</v>
      </c>
      <c r="I30" s="52">
        <f t="shared" si="0"/>
        <v>6.6666666666666666E-2</v>
      </c>
      <c r="J30" s="51">
        <f t="shared" si="1"/>
        <v>10</v>
      </c>
      <c r="K30" s="53">
        <f t="shared" si="3"/>
        <v>0.33333333333333331</v>
      </c>
      <c r="L30" s="52">
        <f t="shared" si="2"/>
        <v>150</v>
      </c>
      <c r="M30" s="97"/>
    </row>
    <row r="31" spans="1:13" ht="15.75" customHeight="1" x14ac:dyDescent="0.25">
      <c r="A31" s="70"/>
      <c r="B31" s="71"/>
      <c r="C31" s="33"/>
      <c r="D31" s="33"/>
      <c r="E31" s="33"/>
      <c r="F31" s="66" t="s">
        <v>60</v>
      </c>
      <c r="G31" s="34"/>
      <c r="H31" s="34"/>
      <c r="I31" s="52">
        <f t="shared" si="0"/>
        <v>0</v>
      </c>
      <c r="J31" s="51" t="e">
        <f t="shared" si="1"/>
        <v>#VALUE!</v>
      </c>
      <c r="K31" s="53" t="e">
        <f t="shared" si="3"/>
        <v>#VALUE!</v>
      </c>
      <c r="L31" s="52" t="e">
        <f t="shared" si="2"/>
        <v>#VALUE!</v>
      </c>
      <c r="M31" s="97"/>
    </row>
    <row r="32" spans="1:13" ht="15.75" customHeight="1" x14ac:dyDescent="0.25">
      <c r="A32" s="70"/>
      <c r="B32" s="71"/>
      <c r="C32" s="33"/>
      <c r="D32" s="33"/>
      <c r="E32" s="33"/>
      <c r="F32" s="66" t="s">
        <v>60</v>
      </c>
      <c r="G32" s="34"/>
      <c r="H32" s="34"/>
      <c r="I32" s="52">
        <f t="shared" si="0"/>
        <v>0</v>
      </c>
      <c r="J32" s="51" t="e">
        <f t="shared" si="1"/>
        <v>#VALUE!</v>
      </c>
      <c r="K32" s="53" t="e">
        <f t="shared" si="3"/>
        <v>#VALUE!</v>
      </c>
      <c r="L32" s="52" t="e">
        <f t="shared" si="2"/>
        <v>#VALUE!</v>
      </c>
      <c r="M32" s="97"/>
    </row>
    <row r="33" spans="1:13" ht="15.75" customHeight="1" x14ac:dyDescent="0.25">
      <c r="A33" s="70"/>
      <c r="B33" s="71"/>
      <c r="C33" s="33"/>
      <c r="D33" s="33"/>
      <c r="E33" s="33"/>
      <c r="F33" s="66" t="s">
        <v>60</v>
      </c>
      <c r="G33" s="34"/>
      <c r="H33" s="34"/>
      <c r="I33" s="52">
        <f t="shared" si="0"/>
        <v>0</v>
      </c>
      <c r="J33" s="51" t="e">
        <f t="shared" si="1"/>
        <v>#VALUE!</v>
      </c>
      <c r="K33" s="53" t="e">
        <f t="shared" si="3"/>
        <v>#VALUE!</v>
      </c>
      <c r="L33" s="52" t="e">
        <f t="shared" si="2"/>
        <v>#VALUE!</v>
      </c>
      <c r="M33" s="97"/>
    </row>
    <row r="34" spans="1:13" ht="15.75" customHeight="1" x14ac:dyDescent="0.25">
      <c r="A34" s="72"/>
      <c r="B34" s="73"/>
      <c r="C34" s="33"/>
      <c r="D34" s="33"/>
      <c r="E34" s="33"/>
      <c r="F34" s="66">
        <f t="shared" ref="F34:F39" si="4">D34*E34</f>
        <v>0</v>
      </c>
      <c r="G34" s="34"/>
      <c r="H34" s="34"/>
      <c r="I34" s="52">
        <f t="shared" si="0"/>
        <v>0</v>
      </c>
      <c r="J34" s="51">
        <f t="shared" si="1"/>
        <v>0</v>
      </c>
      <c r="K34" s="53">
        <f t="shared" si="3"/>
        <v>0</v>
      </c>
      <c r="L34" s="52" t="e">
        <f t="shared" si="2"/>
        <v>#DIV/0!</v>
      </c>
      <c r="M34" s="97"/>
    </row>
    <row r="35" spans="1:13" ht="15.75" customHeight="1" x14ac:dyDescent="0.25">
      <c r="A35" s="72"/>
      <c r="B35" s="73"/>
      <c r="C35" s="33"/>
      <c r="D35" s="33"/>
      <c r="E35" s="33"/>
      <c r="F35" s="66">
        <f t="shared" si="4"/>
        <v>0</v>
      </c>
      <c r="G35" s="34"/>
      <c r="H35" s="34"/>
      <c r="I35" s="52">
        <f t="shared" si="0"/>
        <v>0</v>
      </c>
      <c r="J35" s="51">
        <f t="shared" si="1"/>
        <v>0</v>
      </c>
      <c r="K35" s="53">
        <f t="shared" si="3"/>
        <v>0</v>
      </c>
      <c r="L35" s="52" t="e">
        <f t="shared" si="2"/>
        <v>#DIV/0!</v>
      </c>
      <c r="M35" s="97"/>
    </row>
    <row r="36" spans="1:13" ht="15.75" customHeight="1" x14ac:dyDescent="0.25">
      <c r="A36" s="63"/>
      <c r="B36" s="64"/>
      <c r="C36" s="33"/>
      <c r="D36" s="33"/>
      <c r="E36" s="33"/>
      <c r="F36" s="66">
        <f t="shared" si="4"/>
        <v>0</v>
      </c>
      <c r="G36" s="34"/>
      <c r="H36" s="34"/>
      <c r="I36" s="52">
        <f t="shared" si="0"/>
        <v>0</v>
      </c>
      <c r="J36" s="51">
        <f t="shared" si="1"/>
        <v>0</v>
      </c>
      <c r="K36" s="53">
        <f t="shared" si="3"/>
        <v>0</v>
      </c>
      <c r="L36" s="52" t="e">
        <f t="shared" si="2"/>
        <v>#DIV/0!</v>
      </c>
      <c r="M36" s="97"/>
    </row>
    <row r="37" spans="1:13" ht="15.75" customHeight="1" x14ac:dyDescent="0.25">
      <c r="A37" s="74"/>
      <c r="B37" s="71"/>
      <c r="C37" s="33"/>
      <c r="D37" s="33"/>
      <c r="E37" s="33"/>
      <c r="F37" s="66">
        <f t="shared" si="4"/>
        <v>0</v>
      </c>
      <c r="G37" s="34"/>
      <c r="H37" s="34"/>
      <c r="I37" s="52">
        <f t="shared" si="0"/>
        <v>0</v>
      </c>
      <c r="J37" s="51">
        <f t="shared" si="1"/>
        <v>0</v>
      </c>
      <c r="K37" s="53">
        <f t="shared" si="3"/>
        <v>0</v>
      </c>
      <c r="L37" s="52" t="e">
        <f t="shared" si="2"/>
        <v>#DIV/0!</v>
      </c>
      <c r="M37" s="97"/>
    </row>
    <row r="38" spans="1:13" ht="15.75" customHeight="1" x14ac:dyDescent="0.25">
      <c r="A38" s="74"/>
      <c r="B38" s="75"/>
      <c r="C38" s="33"/>
      <c r="D38" s="33"/>
      <c r="E38" s="33"/>
      <c r="F38" s="66">
        <f t="shared" si="4"/>
        <v>0</v>
      </c>
      <c r="G38" s="34"/>
      <c r="H38" s="34"/>
      <c r="I38" s="52">
        <f t="shared" si="0"/>
        <v>0</v>
      </c>
      <c r="J38" s="51">
        <f t="shared" si="1"/>
        <v>0</v>
      </c>
      <c r="K38" s="53">
        <f t="shared" si="3"/>
        <v>0</v>
      </c>
      <c r="L38" s="52" t="e">
        <f t="shared" si="2"/>
        <v>#DIV/0!</v>
      </c>
      <c r="M38" s="97"/>
    </row>
    <row r="39" spans="1:13" ht="15.75" customHeight="1" x14ac:dyDescent="0.25">
      <c r="A39" s="74"/>
      <c r="B39" s="75"/>
      <c r="C39" s="33"/>
      <c r="D39" s="33"/>
      <c r="E39" s="33"/>
      <c r="F39" s="66">
        <f t="shared" si="4"/>
        <v>0</v>
      </c>
      <c r="G39" s="34"/>
      <c r="H39" s="34"/>
      <c r="I39" s="52">
        <f t="shared" si="0"/>
        <v>0</v>
      </c>
      <c r="J39" s="51">
        <f t="shared" si="1"/>
        <v>0</v>
      </c>
      <c r="K39" s="53">
        <f t="shared" si="3"/>
        <v>0</v>
      </c>
      <c r="L39" s="52" t="e">
        <f t="shared" si="2"/>
        <v>#DIV/0!</v>
      </c>
      <c r="M39" s="97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5">D40*E40</f>
        <v>0</v>
      </c>
      <c r="G40" s="34"/>
      <c r="H40" s="34"/>
      <c r="I40" s="52">
        <f t="shared" ref="I40:I43" si="6">H40*E40/15</f>
        <v>0</v>
      </c>
      <c r="J40" s="51">
        <f t="shared" ref="J40:J43" si="7">(F40*G40)</f>
        <v>0</v>
      </c>
      <c r="K40" s="53">
        <f t="shared" ref="K40:K43" si="8">J40/30</f>
        <v>0</v>
      </c>
      <c r="L40" s="52" t="e">
        <f t="shared" ref="L40:L43" si="9">J40/I40</f>
        <v>#DIV/0!</v>
      </c>
      <c r="M40" s="97"/>
    </row>
    <row r="41" spans="1:13" ht="15.75" customHeight="1" x14ac:dyDescent="0.25">
      <c r="A41" s="54"/>
      <c r="B41" s="56"/>
      <c r="C41" s="33"/>
      <c r="D41" s="33"/>
      <c r="E41" s="33"/>
      <c r="F41" s="51">
        <f t="shared" si="5"/>
        <v>0</v>
      </c>
      <c r="G41" s="34"/>
      <c r="H41" s="34"/>
      <c r="I41" s="52">
        <f t="shared" si="6"/>
        <v>0</v>
      </c>
      <c r="J41" s="51">
        <f t="shared" si="7"/>
        <v>0</v>
      </c>
      <c r="K41" s="53">
        <f t="shared" si="8"/>
        <v>0</v>
      </c>
      <c r="L41" s="52" t="e">
        <f t="shared" si="9"/>
        <v>#DIV/0!</v>
      </c>
      <c r="M41" s="97"/>
    </row>
    <row r="42" spans="1:13" ht="15.75" customHeight="1" x14ac:dyDescent="0.25">
      <c r="A42" s="54"/>
      <c r="B42" s="56"/>
      <c r="C42" s="33"/>
      <c r="D42" s="33"/>
      <c r="E42" s="33"/>
      <c r="F42" s="51">
        <f t="shared" si="5"/>
        <v>0</v>
      </c>
      <c r="G42" s="34"/>
      <c r="H42" s="34"/>
      <c r="I42" s="52">
        <f t="shared" si="6"/>
        <v>0</v>
      </c>
      <c r="J42" s="51">
        <f t="shared" si="7"/>
        <v>0</v>
      </c>
      <c r="K42" s="53">
        <f t="shared" si="8"/>
        <v>0</v>
      </c>
      <c r="L42" s="52" t="e">
        <f t="shared" si="9"/>
        <v>#DIV/0!</v>
      </c>
      <c r="M42" s="97"/>
    </row>
    <row r="43" spans="1:13" ht="15" customHeight="1" x14ac:dyDescent="0.25">
      <c r="A43" s="54"/>
      <c r="B43" s="55"/>
      <c r="C43" s="33"/>
      <c r="D43" s="33"/>
      <c r="E43" s="33"/>
      <c r="F43" s="51">
        <f t="shared" si="5"/>
        <v>0</v>
      </c>
      <c r="G43" s="34"/>
      <c r="H43" s="34"/>
      <c r="I43" s="52">
        <f t="shared" si="6"/>
        <v>0</v>
      </c>
      <c r="J43" s="51">
        <f t="shared" si="7"/>
        <v>0</v>
      </c>
      <c r="K43" s="53">
        <f t="shared" si="8"/>
        <v>0</v>
      </c>
      <c r="L43" s="52" t="e">
        <f t="shared" si="9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s="79" customFormat="1" ht="60.75" customHeight="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12"/>
    </row>
    <row r="46" spans="1:13" x14ac:dyDescent="0.25">
      <c r="A46" s="11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107" t="s">
        <v>19</v>
      </c>
      <c r="C49" s="108"/>
      <c r="D49" s="108"/>
      <c r="E49" s="108"/>
      <c r="F49" s="108"/>
      <c r="G49" s="108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15.66</v>
      </c>
      <c r="D2" s="8">
        <f>SUM('Summer 16'!J2,'Fall 16'!I2,'Spring 17'!I2)</f>
        <v>16.966666666666669</v>
      </c>
      <c r="E2" s="8" t="e">
        <f>SUM('Summer 16'!K2,'Fall 16'!J2,'Spring 17'!J2)</f>
        <v>#VALUE!</v>
      </c>
      <c r="F2" s="8" t="e">
        <f>SUM('Summer 16'!L2,'Fall 16'!K2,'Spring 17'!K2)</f>
        <v>#VALUE!</v>
      </c>
      <c r="G2" s="10" t="e">
        <f>E2/D2</f>
        <v>#VALUE!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15" activePane="bottomLeft" state="frozen"/>
      <selection sqref="A1:XFD1048576"/>
      <selection pane="bottomLeft" activeCell="M2" sqref="M2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90" t="s">
        <v>26</v>
      </c>
      <c r="H1" s="91"/>
      <c r="I1" s="92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tr">
        <f>'2016-17 Summary'!B2</f>
        <v>BUSN</v>
      </c>
      <c r="H2" s="127"/>
      <c r="I2" s="127"/>
      <c r="J2" s="19">
        <f>'2016-17 Summary'!C2</f>
        <v>15.66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88" t="s">
        <v>29</v>
      </c>
      <c r="I3" s="88"/>
      <c r="J3" s="89"/>
      <c r="K3" s="8">
        <f>'2016-17 Summary'!C2-'Proposed Additions'!K2-'Fall 16'!I2-'Spring 17'!I2</f>
        <v>-0.32333333333333414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LISA CHURCHILL</cp:lastModifiedBy>
  <cp:lastPrinted>2015-11-03T22:07:01Z</cp:lastPrinted>
  <dcterms:created xsi:type="dcterms:W3CDTF">2013-10-25T01:46:28Z</dcterms:created>
  <dcterms:modified xsi:type="dcterms:W3CDTF">2015-12-07T17:53:44Z</dcterms:modified>
</cp:coreProperties>
</file>